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480" windowHeight="8190" tabRatio="675"/>
  </bookViews>
  <sheets>
    <sheet name="Anex A1 Frmtfor AAUM disclosure" sheetId="8" r:id="rId1"/>
    <sheet name="Anex A2 Frmt AAUM stateUT wise " sheetId="9" r:id="rId2"/>
  </sheets>
  <definedNames>
    <definedName name="_xlnm._FilterDatabase" localSheetId="1" hidden="1">'Anex A2 Frmt AAUM stateUT wise '!$B$4:$L$43</definedName>
  </definedNames>
  <calcPr calcId="144525"/>
</workbook>
</file>

<file path=xl/calcChain.xml><?xml version="1.0" encoding="utf-8"?>
<calcChain xmlns="http://schemas.openxmlformats.org/spreadsheetml/2006/main">
  <c r="D49" i="8" l="1"/>
  <c r="E49" i="8"/>
  <c r="F49" i="8"/>
  <c r="G49" i="8"/>
  <c r="H49" i="8"/>
  <c r="I49" i="8"/>
  <c r="J49" i="8"/>
  <c r="K49" i="8"/>
  <c r="L49" i="8"/>
  <c r="M49" i="8"/>
  <c r="N49" i="8"/>
  <c r="O49" i="8"/>
  <c r="P49" i="8"/>
  <c r="Q49" i="8"/>
  <c r="R49" i="8"/>
  <c r="S49" i="8"/>
  <c r="T49" i="8"/>
  <c r="U49" i="8"/>
  <c r="V49" i="8"/>
  <c r="W49" i="8"/>
  <c r="X49" i="8"/>
  <c r="Y49" i="8"/>
  <c r="Z49" i="8"/>
  <c r="AA49" i="8"/>
  <c r="AB49" i="8"/>
  <c r="AC49" i="8"/>
  <c r="AD49" i="8"/>
  <c r="AE49" i="8"/>
  <c r="AF49" i="8"/>
  <c r="AG49" i="8"/>
  <c r="AH49" i="8"/>
  <c r="AI49" i="8"/>
  <c r="AJ49" i="8"/>
  <c r="AK49" i="8"/>
  <c r="AL49" i="8"/>
  <c r="AM49" i="8"/>
  <c r="AN49" i="8"/>
  <c r="AO49" i="8"/>
  <c r="AP49" i="8"/>
  <c r="AQ49" i="8"/>
  <c r="AR49" i="8"/>
  <c r="AS49" i="8"/>
  <c r="AT49" i="8"/>
  <c r="AU49" i="8"/>
  <c r="AV49" i="8"/>
  <c r="AW49" i="8"/>
  <c r="AX49" i="8"/>
  <c r="AY49" i="8"/>
  <c r="AZ49" i="8"/>
  <c r="BA49" i="8"/>
  <c r="BB49" i="8"/>
  <c r="BC49" i="8"/>
  <c r="BD49" i="8"/>
  <c r="BE49" i="8"/>
  <c r="BF49" i="8"/>
  <c r="BG49" i="8"/>
  <c r="BH49" i="8"/>
  <c r="BI49" i="8"/>
  <c r="BJ49" i="8"/>
  <c r="C49" i="8"/>
  <c r="BK48" i="8"/>
  <c r="K37" i="9"/>
  <c r="BK37" i="8"/>
  <c r="BK38" i="8"/>
  <c r="BK8" i="8" l="1"/>
  <c r="BK9" i="8" s="1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R28" i="8" s="1"/>
  <c r="S9" i="8"/>
  <c r="T9" i="8"/>
  <c r="U9" i="8"/>
  <c r="V9" i="8"/>
  <c r="W9" i="8"/>
  <c r="X9" i="8"/>
  <c r="Y9" i="8"/>
  <c r="Z9" i="8"/>
  <c r="AA9" i="8"/>
  <c r="AB9" i="8"/>
  <c r="AC9" i="8"/>
  <c r="AD9" i="8"/>
  <c r="AE9" i="8"/>
  <c r="AF9" i="8"/>
  <c r="AG9" i="8"/>
  <c r="AH9" i="8"/>
  <c r="AI9" i="8"/>
  <c r="AJ9" i="8"/>
  <c r="AK9" i="8"/>
  <c r="AL9" i="8"/>
  <c r="AM9" i="8"/>
  <c r="AN9" i="8"/>
  <c r="AO9" i="8"/>
  <c r="AP9" i="8"/>
  <c r="AQ9" i="8"/>
  <c r="AR9" i="8"/>
  <c r="AS9" i="8"/>
  <c r="AT9" i="8"/>
  <c r="AU9" i="8"/>
  <c r="AV9" i="8"/>
  <c r="AW9" i="8"/>
  <c r="AX9" i="8"/>
  <c r="AY9" i="8"/>
  <c r="AZ9" i="8"/>
  <c r="BA9" i="8"/>
  <c r="BB9" i="8"/>
  <c r="BB28" i="8" s="1"/>
  <c r="BC9" i="8"/>
  <c r="BD9" i="8"/>
  <c r="BE9" i="8"/>
  <c r="BF9" i="8"/>
  <c r="BG9" i="8"/>
  <c r="BH9" i="8"/>
  <c r="BI9" i="8"/>
  <c r="BJ9" i="8"/>
  <c r="BJ28" i="8" s="1"/>
  <c r="BK11" i="8"/>
  <c r="BK12" i="8" s="1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Y28" i="8" s="1"/>
  <c r="Z12" i="8"/>
  <c r="AA12" i="8"/>
  <c r="AB12" i="8"/>
  <c r="AC12" i="8"/>
  <c r="AD12" i="8"/>
  <c r="AE12" i="8"/>
  <c r="AF12" i="8"/>
  <c r="AG12" i="8"/>
  <c r="AH12" i="8"/>
  <c r="AI12" i="8"/>
  <c r="AJ12" i="8"/>
  <c r="AK12" i="8"/>
  <c r="AL12" i="8"/>
  <c r="AM12" i="8"/>
  <c r="AN12" i="8"/>
  <c r="AO12" i="8"/>
  <c r="AP12" i="8"/>
  <c r="AQ12" i="8"/>
  <c r="AR12" i="8"/>
  <c r="AS12" i="8"/>
  <c r="AT12" i="8"/>
  <c r="AU12" i="8"/>
  <c r="AV12" i="8"/>
  <c r="AW12" i="8"/>
  <c r="AX12" i="8"/>
  <c r="AY12" i="8"/>
  <c r="AZ12" i="8"/>
  <c r="BA12" i="8"/>
  <c r="BB12" i="8"/>
  <c r="BC12" i="8"/>
  <c r="BD12" i="8"/>
  <c r="BE12" i="8"/>
  <c r="BF12" i="8"/>
  <c r="BG12" i="8"/>
  <c r="BH12" i="8"/>
  <c r="BI12" i="8"/>
  <c r="BJ12" i="8"/>
  <c r="BK14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AF15" i="8"/>
  <c r="AG15" i="8"/>
  <c r="AH15" i="8"/>
  <c r="AI15" i="8"/>
  <c r="AJ15" i="8"/>
  <c r="AK15" i="8"/>
  <c r="AL15" i="8"/>
  <c r="AM15" i="8"/>
  <c r="AN15" i="8"/>
  <c r="AO15" i="8"/>
  <c r="AP15" i="8"/>
  <c r="AQ15" i="8"/>
  <c r="AR15" i="8"/>
  <c r="AS15" i="8"/>
  <c r="AT15" i="8"/>
  <c r="AU15" i="8"/>
  <c r="AV15" i="8"/>
  <c r="AW15" i="8"/>
  <c r="AX15" i="8"/>
  <c r="AY15" i="8"/>
  <c r="AZ15" i="8"/>
  <c r="BA15" i="8"/>
  <c r="BB15" i="8"/>
  <c r="BC15" i="8"/>
  <c r="BD15" i="8"/>
  <c r="BE15" i="8"/>
  <c r="BF15" i="8"/>
  <c r="BG15" i="8"/>
  <c r="BH15" i="8"/>
  <c r="BI15" i="8"/>
  <c r="BJ15" i="8"/>
  <c r="BK17" i="8"/>
  <c r="BK18" i="8" s="1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AF18" i="8"/>
  <c r="AG18" i="8"/>
  <c r="AH18" i="8"/>
  <c r="AI18" i="8"/>
  <c r="AJ18" i="8"/>
  <c r="AJ28" i="8" s="1"/>
  <c r="AK18" i="8"/>
  <c r="AL18" i="8"/>
  <c r="AM18" i="8"/>
  <c r="AN18" i="8"/>
  <c r="AN28" i="8" s="1"/>
  <c r="AO18" i="8"/>
  <c r="AP18" i="8"/>
  <c r="AQ18" i="8"/>
  <c r="AR18" i="8"/>
  <c r="AR28" i="8" s="1"/>
  <c r="AS18" i="8"/>
  <c r="AT18" i="8"/>
  <c r="AU18" i="8"/>
  <c r="AV18" i="8"/>
  <c r="AV28" i="8" s="1"/>
  <c r="AW18" i="8"/>
  <c r="AX18" i="8"/>
  <c r="AY18" i="8"/>
  <c r="AZ18" i="8"/>
  <c r="AZ28" i="8" s="1"/>
  <c r="BA18" i="8"/>
  <c r="BB18" i="8"/>
  <c r="BC18" i="8"/>
  <c r="BD18" i="8"/>
  <c r="BD28" i="8" s="1"/>
  <c r="BE18" i="8"/>
  <c r="BF18" i="8"/>
  <c r="BG18" i="8"/>
  <c r="BH18" i="8"/>
  <c r="BH28" i="8" s="1"/>
  <c r="BI18" i="8"/>
  <c r="BJ18" i="8"/>
  <c r="BK20" i="8"/>
  <c r="BK21" i="8" s="1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AF21" i="8"/>
  <c r="AG21" i="8"/>
  <c r="AH21" i="8"/>
  <c r="AI21" i="8"/>
  <c r="AJ21" i="8"/>
  <c r="AK21" i="8"/>
  <c r="AL21" i="8"/>
  <c r="AM21" i="8"/>
  <c r="AN21" i="8"/>
  <c r="AO21" i="8"/>
  <c r="AP21" i="8"/>
  <c r="AQ21" i="8"/>
  <c r="AR21" i="8"/>
  <c r="AS21" i="8"/>
  <c r="AT21" i="8"/>
  <c r="AU21" i="8"/>
  <c r="AV21" i="8"/>
  <c r="AW21" i="8"/>
  <c r="AX21" i="8"/>
  <c r="AY21" i="8"/>
  <c r="AZ21" i="8"/>
  <c r="BA21" i="8"/>
  <c r="BB21" i="8"/>
  <c r="BC21" i="8"/>
  <c r="BD21" i="8"/>
  <c r="BE21" i="8"/>
  <c r="BF21" i="8"/>
  <c r="BG21" i="8"/>
  <c r="BH21" i="8"/>
  <c r="BI21" i="8"/>
  <c r="BJ21" i="8"/>
  <c r="BK23" i="8"/>
  <c r="BK24" i="8"/>
  <c r="BK25" i="8"/>
  <c r="BK26" i="8"/>
  <c r="C27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AE28" i="8" s="1"/>
  <c r="AF27" i="8"/>
  <c r="AG27" i="8"/>
  <c r="AH27" i="8"/>
  <c r="AI27" i="8"/>
  <c r="AJ27" i="8"/>
  <c r="AK27" i="8"/>
  <c r="AL27" i="8"/>
  <c r="AM27" i="8"/>
  <c r="AN27" i="8"/>
  <c r="AO27" i="8"/>
  <c r="AP27" i="8"/>
  <c r="AQ27" i="8"/>
  <c r="AR27" i="8"/>
  <c r="AS27" i="8"/>
  <c r="AT27" i="8"/>
  <c r="AU27" i="8"/>
  <c r="AV27" i="8"/>
  <c r="AW27" i="8"/>
  <c r="AX27" i="8"/>
  <c r="AY27" i="8"/>
  <c r="AZ27" i="8"/>
  <c r="BA27" i="8"/>
  <c r="BB27" i="8"/>
  <c r="BC27" i="8"/>
  <c r="BD27" i="8"/>
  <c r="BE27" i="8"/>
  <c r="BF27" i="8"/>
  <c r="BG27" i="8"/>
  <c r="BH27" i="8"/>
  <c r="BI27" i="8"/>
  <c r="BJ27" i="8"/>
  <c r="H28" i="8"/>
  <c r="AL28" i="8"/>
  <c r="AT28" i="8"/>
  <c r="BK32" i="8"/>
  <c r="BK33" i="8" s="1"/>
  <c r="C33" i="8"/>
  <c r="C43" i="8" s="1"/>
  <c r="D33" i="8"/>
  <c r="E33" i="8"/>
  <c r="F33" i="8"/>
  <c r="G33" i="8"/>
  <c r="G43" i="8" s="1"/>
  <c r="H33" i="8"/>
  <c r="I33" i="8"/>
  <c r="J33" i="8"/>
  <c r="K33" i="8"/>
  <c r="K43" i="8" s="1"/>
  <c r="L33" i="8"/>
  <c r="M33" i="8"/>
  <c r="N33" i="8"/>
  <c r="N43" i="8" s="1"/>
  <c r="O33" i="8"/>
  <c r="O43" i="8" s="1"/>
  <c r="P33" i="8"/>
  <c r="Q33" i="8"/>
  <c r="R33" i="8"/>
  <c r="S33" i="8"/>
  <c r="T33" i="8"/>
  <c r="U33" i="8"/>
  <c r="V33" i="8"/>
  <c r="W33" i="8"/>
  <c r="W43" i="8" s="1"/>
  <c r="X33" i="8"/>
  <c r="Y33" i="8"/>
  <c r="Z33" i="8"/>
  <c r="AA33" i="8"/>
  <c r="AA43" i="8" s="1"/>
  <c r="AB33" i="8"/>
  <c r="AC33" i="8"/>
  <c r="AD33" i="8"/>
  <c r="AE33" i="8"/>
  <c r="AE43" i="8" s="1"/>
  <c r="AF33" i="8"/>
  <c r="AG33" i="8"/>
  <c r="AH33" i="8"/>
  <c r="AI33" i="8"/>
  <c r="AI43" i="8" s="1"/>
  <c r="AJ33" i="8"/>
  <c r="AK33" i="8"/>
  <c r="AL33" i="8"/>
  <c r="AM33" i="8"/>
  <c r="AM43" i="8" s="1"/>
  <c r="AN33" i="8"/>
  <c r="AO33" i="8"/>
  <c r="AP33" i="8"/>
  <c r="AQ33" i="8"/>
  <c r="AQ43" i="8" s="1"/>
  <c r="AR33" i="8"/>
  <c r="AS33" i="8"/>
  <c r="AT33" i="8"/>
  <c r="AU33" i="8"/>
  <c r="AU43" i="8" s="1"/>
  <c r="AV33" i="8"/>
  <c r="AW33" i="8"/>
  <c r="AX33" i="8"/>
  <c r="AY33" i="8"/>
  <c r="AY43" i="8" s="1"/>
  <c r="AZ33" i="8"/>
  <c r="BA33" i="8"/>
  <c r="BB33" i="8"/>
  <c r="BC33" i="8"/>
  <c r="BC43" i="8" s="1"/>
  <c r="BD33" i="8"/>
  <c r="BE33" i="8"/>
  <c r="BF33" i="8"/>
  <c r="BG33" i="8"/>
  <c r="BG43" i="8" s="1"/>
  <c r="BH33" i="8"/>
  <c r="BI33" i="8"/>
  <c r="BJ33" i="8"/>
  <c r="BK35" i="8"/>
  <c r="BK36" i="8"/>
  <c r="BK39" i="8"/>
  <c r="BK40" i="8"/>
  <c r="BK41" i="8"/>
  <c r="C42" i="8"/>
  <c r="D42" i="8"/>
  <c r="E42" i="8"/>
  <c r="F42" i="8"/>
  <c r="F43" i="8" s="1"/>
  <c r="G42" i="8"/>
  <c r="H42" i="8"/>
  <c r="H43" i="8" s="1"/>
  <c r="I42" i="8"/>
  <c r="J42" i="8"/>
  <c r="J43" i="8" s="1"/>
  <c r="K42" i="8"/>
  <c r="L42" i="8"/>
  <c r="L43" i="8" s="1"/>
  <c r="M42" i="8"/>
  <c r="N42" i="8"/>
  <c r="O42" i="8"/>
  <c r="P42" i="8"/>
  <c r="P43" i="8" s="1"/>
  <c r="Q42" i="8"/>
  <c r="R42" i="8"/>
  <c r="R43" i="8" s="1"/>
  <c r="S42" i="8"/>
  <c r="T42" i="8"/>
  <c r="T43" i="8" s="1"/>
  <c r="U42" i="8"/>
  <c r="V42" i="8"/>
  <c r="V43" i="8" s="1"/>
  <c r="W42" i="8"/>
  <c r="X42" i="8"/>
  <c r="Y42" i="8"/>
  <c r="Z42" i="8"/>
  <c r="Z43" i="8" s="1"/>
  <c r="AA42" i="8"/>
  <c r="AB42" i="8"/>
  <c r="AB43" i="8" s="1"/>
  <c r="AC42" i="8"/>
  <c r="AD42" i="8"/>
  <c r="AD43" i="8" s="1"/>
  <c r="AE42" i="8"/>
  <c r="AF42" i="8"/>
  <c r="AG42" i="8"/>
  <c r="AH42" i="8"/>
  <c r="AH43" i="8" s="1"/>
  <c r="AI42" i="8"/>
  <c r="AJ42" i="8"/>
  <c r="AJ43" i="8" s="1"/>
  <c r="AK42" i="8"/>
  <c r="AL42" i="8"/>
  <c r="AL43" i="8" s="1"/>
  <c r="AM42" i="8"/>
  <c r="AN42" i="8"/>
  <c r="AN43" i="8" s="1"/>
  <c r="AO42" i="8"/>
  <c r="AP42" i="8"/>
  <c r="AP43" i="8" s="1"/>
  <c r="AQ42" i="8"/>
  <c r="AR42" i="8"/>
  <c r="AR43" i="8" s="1"/>
  <c r="AS42" i="8"/>
  <c r="AT42" i="8"/>
  <c r="AT43" i="8" s="1"/>
  <c r="AU42" i="8"/>
  <c r="AV42" i="8"/>
  <c r="AW42" i="8"/>
  <c r="AX42" i="8"/>
  <c r="AX43" i="8" s="1"/>
  <c r="AY42" i="8"/>
  <c r="AZ42" i="8"/>
  <c r="AZ43" i="8" s="1"/>
  <c r="BA42" i="8"/>
  <c r="BB42" i="8"/>
  <c r="BB43" i="8" s="1"/>
  <c r="BC42" i="8"/>
  <c r="BD42" i="8"/>
  <c r="BE42" i="8"/>
  <c r="BF42" i="8"/>
  <c r="BF43" i="8" s="1"/>
  <c r="BG42" i="8"/>
  <c r="BH42" i="8"/>
  <c r="BH43" i="8" s="1"/>
  <c r="BI42" i="8"/>
  <c r="BJ42" i="8"/>
  <c r="BJ43" i="8" s="1"/>
  <c r="X43" i="8"/>
  <c r="AF43" i="8"/>
  <c r="AV43" i="8"/>
  <c r="BD43" i="8"/>
  <c r="BK47" i="8"/>
  <c r="BK49" i="8" s="1"/>
  <c r="BK53" i="8"/>
  <c r="BK54" i="8" s="1"/>
  <c r="C54" i="8"/>
  <c r="D54" i="8"/>
  <c r="E54" i="8"/>
  <c r="F54" i="8"/>
  <c r="G54" i="8"/>
  <c r="H54" i="8"/>
  <c r="I54" i="8"/>
  <c r="J54" i="8"/>
  <c r="K54" i="8"/>
  <c r="L54" i="8"/>
  <c r="M54" i="8"/>
  <c r="N54" i="8"/>
  <c r="O54" i="8"/>
  <c r="P54" i="8"/>
  <c r="Q54" i="8"/>
  <c r="R54" i="8"/>
  <c r="S54" i="8"/>
  <c r="T54" i="8"/>
  <c r="U54" i="8"/>
  <c r="V54" i="8"/>
  <c r="W54" i="8"/>
  <c r="X54" i="8"/>
  <c r="Y54" i="8"/>
  <c r="Z54" i="8"/>
  <c r="AA54" i="8"/>
  <c r="AB54" i="8"/>
  <c r="AC54" i="8"/>
  <c r="AD54" i="8"/>
  <c r="AE54" i="8"/>
  <c r="AF54" i="8"/>
  <c r="AG54" i="8"/>
  <c r="AH54" i="8"/>
  <c r="AI54" i="8"/>
  <c r="AJ54" i="8"/>
  <c r="AK54" i="8"/>
  <c r="AL54" i="8"/>
  <c r="AM54" i="8"/>
  <c r="AN54" i="8"/>
  <c r="AO54" i="8"/>
  <c r="AP54" i="8"/>
  <c r="AQ54" i="8"/>
  <c r="AR54" i="8"/>
  <c r="AS54" i="8"/>
  <c r="AT54" i="8"/>
  <c r="AU54" i="8"/>
  <c r="AV54" i="8"/>
  <c r="AW54" i="8"/>
  <c r="AX54" i="8"/>
  <c r="AY54" i="8"/>
  <c r="AZ54" i="8"/>
  <c r="BA54" i="8"/>
  <c r="BB54" i="8"/>
  <c r="BC54" i="8"/>
  <c r="BD54" i="8"/>
  <c r="BE54" i="8"/>
  <c r="BF54" i="8"/>
  <c r="BG54" i="8"/>
  <c r="BH54" i="8"/>
  <c r="BI54" i="8"/>
  <c r="BJ54" i="8"/>
  <c r="BK56" i="8"/>
  <c r="BK57" i="8" s="1"/>
  <c r="C57" i="8"/>
  <c r="D57" i="8"/>
  <c r="E57" i="8"/>
  <c r="F57" i="8"/>
  <c r="G57" i="8"/>
  <c r="H57" i="8"/>
  <c r="I57" i="8"/>
  <c r="J57" i="8"/>
  <c r="K57" i="8"/>
  <c r="K58" i="8" s="1"/>
  <c r="L57" i="8"/>
  <c r="M57" i="8"/>
  <c r="N57" i="8"/>
  <c r="O57" i="8"/>
  <c r="P57" i="8"/>
  <c r="P58" i="8" s="1"/>
  <c r="Q57" i="8"/>
  <c r="R57" i="8"/>
  <c r="S57" i="8"/>
  <c r="T57" i="8"/>
  <c r="T58" i="8" s="1"/>
  <c r="U57" i="8"/>
  <c r="V57" i="8"/>
  <c r="W57" i="8"/>
  <c r="X57" i="8"/>
  <c r="Y57" i="8"/>
  <c r="Z57" i="8"/>
  <c r="AA57" i="8"/>
  <c r="AB57" i="8"/>
  <c r="AB58" i="8" s="1"/>
  <c r="AC57" i="8"/>
  <c r="AD57" i="8"/>
  <c r="AE57" i="8"/>
  <c r="AF57" i="8"/>
  <c r="AF58" i="8" s="1"/>
  <c r="AG57" i="8"/>
  <c r="AH57" i="8"/>
  <c r="AI57" i="8"/>
  <c r="AJ57" i="8"/>
  <c r="AJ58" i="8" s="1"/>
  <c r="AK57" i="8"/>
  <c r="AL57" i="8"/>
  <c r="AM57" i="8"/>
  <c r="AN57" i="8"/>
  <c r="AO57" i="8"/>
  <c r="AP57" i="8"/>
  <c r="AQ57" i="8"/>
  <c r="AR57" i="8"/>
  <c r="AR58" i="8" s="1"/>
  <c r="AS57" i="8"/>
  <c r="AT57" i="8"/>
  <c r="AU57" i="8"/>
  <c r="AV57" i="8"/>
  <c r="AV58" i="8" s="1"/>
  <c r="AW57" i="8"/>
  <c r="AX57" i="8"/>
  <c r="AY57" i="8"/>
  <c r="AZ57" i="8"/>
  <c r="AZ58" i="8" s="1"/>
  <c r="BA57" i="8"/>
  <c r="BB57" i="8"/>
  <c r="BC57" i="8"/>
  <c r="BD57" i="8"/>
  <c r="BE57" i="8"/>
  <c r="BF57" i="8"/>
  <c r="BG57" i="8"/>
  <c r="BH57" i="8"/>
  <c r="BH58" i="8" s="1"/>
  <c r="BI57" i="8"/>
  <c r="BJ57" i="8"/>
  <c r="C58" i="8"/>
  <c r="G58" i="8"/>
  <c r="X58" i="8"/>
  <c r="AN58" i="8"/>
  <c r="BD58" i="8"/>
  <c r="BK62" i="8"/>
  <c r="BK63" i="8" s="1"/>
  <c r="C63" i="8"/>
  <c r="D63" i="8"/>
  <c r="E63" i="8"/>
  <c r="F63" i="8"/>
  <c r="G63" i="8"/>
  <c r="H63" i="8"/>
  <c r="I63" i="8"/>
  <c r="J63" i="8"/>
  <c r="K63" i="8"/>
  <c r="L63" i="8"/>
  <c r="M63" i="8"/>
  <c r="N63" i="8"/>
  <c r="O63" i="8"/>
  <c r="P63" i="8"/>
  <c r="Q63" i="8"/>
  <c r="R63" i="8"/>
  <c r="S63" i="8"/>
  <c r="T63" i="8"/>
  <c r="U63" i="8"/>
  <c r="V63" i="8"/>
  <c r="W63" i="8"/>
  <c r="X63" i="8"/>
  <c r="Y63" i="8"/>
  <c r="Z63" i="8"/>
  <c r="AA63" i="8"/>
  <c r="AB63" i="8"/>
  <c r="AC63" i="8"/>
  <c r="AD63" i="8"/>
  <c r="AE63" i="8"/>
  <c r="AF63" i="8"/>
  <c r="AG63" i="8"/>
  <c r="AH63" i="8"/>
  <c r="AI63" i="8"/>
  <c r="AJ63" i="8"/>
  <c r="AK63" i="8"/>
  <c r="AL63" i="8"/>
  <c r="AM63" i="8"/>
  <c r="AN63" i="8"/>
  <c r="AO63" i="8"/>
  <c r="AP63" i="8"/>
  <c r="AQ63" i="8"/>
  <c r="AR63" i="8"/>
  <c r="AS63" i="8"/>
  <c r="AT63" i="8"/>
  <c r="AU63" i="8"/>
  <c r="AV63" i="8"/>
  <c r="AW63" i="8"/>
  <c r="AX63" i="8"/>
  <c r="AY63" i="8"/>
  <c r="AZ63" i="8"/>
  <c r="BA63" i="8"/>
  <c r="BB63" i="8"/>
  <c r="BC63" i="8"/>
  <c r="BD63" i="8"/>
  <c r="BE63" i="8"/>
  <c r="BF63" i="8"/>
  <c r="BG63" i="8"/>
  <c r="BH63" i="8"/>
  <c r="BI63" i="8"/>
  <c r="BJ63" i="8"/>
  <c r="BK68" i="8"/>
  <c r="BK69" i="8" s="1"/>
  <c r="C69" i="8"/>
  <c r="D69" i="8"/>
  <c r="E69" i="8"/>
  <c r="F69" i="8"/>
  <c r="G69" i="8"/>
  <c r="H69" i="8"/>
  <c r="I69" i="8"/>
  <c r="J69" i="8"/>
  <c r="K69" i="8"/>
  <c r="L69" i="8"/>
  <c r="M69" i="8"/>
  <c r="N69" i="8"/>
  <c r="O69" i="8"/>
  <c r="P69" i="8"/>
  <c r="Q69" i="8"/>
  <c r="R69" i="8"/>
  <c r="S69" i="8"/>
  <c r="T69" i="8"/>
  <c r="U69" i="8"/>
  <c r="V69" i="8"/>
  <c r="W69" i="8"/>
  <c r="X69" i="8"/>
  <c r="Y69" i="8"/>
  <c r="Z69" i="8"/>
  <c r="AA69" i="8"/>
  <c r="AB69" i="8"/>
  <c r="AC69" i="8"/>
  <c r="AD69" i="8"/>
  <c r="AE69" i="8"/>
  <c r="AF69" i="8"/>
  <c r="AG69" i="8"/>
  <c r="AH69" i="8"/>
  <c r="AI69" i="8"/>
  <c r="AJ69" i="8"/>
  <c r="AK69" i="8"/>
  <c r="AL69" i="8"/>
  <c r="AM69" i="8"/>
  <c r="AN69" i="8"/>
  <c r="AO69" i="8"/>
  <c r="AP69" i="8"/>
  <c r="AQ69" i="8"/>
  <c r="AR69" i="8"/>
  <c r="AS69" i="8"/>
  <c r="AT69" i="8"/>
  <c r="AU69" i="8"/>
  <c r="AV69" i="8"/>
  <c r="AW69" i="8"/>
  <c r="AX69" i="8"/>
  <c r="AY69" i="8"/>
  <c r="AZ69" i="8"/>
  <c r="BA69" i="8"/>
  <c r="BB69" i="8"/>
  <c r="BC69" i="8"/>
  <c r="BD69" i="8"/>
  <c r="BE69" i="8"/>
  <c r="BF69" i="8"/>
  <c r="BG69" i="8"/>
  <c r="BH69" i="8"/>
  <c r="BI69" i="8"/>
  <c r="BJ69" i="8"/>
  <c r="G42" i="9"/>
  <c r="E42" i="9"/>
  <c r="K5" i="9"/>
  <c r="L42" i="9"/>
  <c r="F42" i="9"/>
  <c r="D42" i="9"/>
  <c r="J42" i="9"/>
  <c r="I42" i="9"/>
  <c r="H42" i="9"/>
  <c r="K41" i="9"/>
  <c r="K40" i="9"/>
  <c r="K39" i="9"/>
  <c r="K38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BI43" i="8" l="1"/>
  <c r="BE43" i="8"/>
  <c r="BA43" i="8"/>
  <c r="AW43" i="8"/>
  <c r="AS43" i="8"/>
  <c r="AO43" i="8"/>
  <c r="AK43" i="8"/>
  <c r="AG43" i="8"/>
  <c r="AC43" i="8"/>
  <c r="Y43" i="8"/>
  <c r="U43" i="8"/>
  <c r="Q43" i="8"/>
  <c r="M43" i="8"/>
  <c r="I43" i="8"/>
  <c r="E43" i="8"/>
  <c r="BF28" i="8"/>
  <c r="BF65" i="8" s="1"/>
  <c r="AX28" i="8"/>
  <c r="AX65" i="8" s="1"/>
  <c r="AP28" i="8"/>
  <c r="AH28" i="8"/>
  <c r="AH65" i="8" s="1"/>
  <c r="Z28" i="8"/>
  <c r="I58" i="8"/>
  <c r="E58" i="8"/>
  <c r="BJ58" i="8"/>
  <c r="BF58" i="8"/>
  <c r="BB58" i="8"/>
  <c r="BB65" i="8" s="1"/>
  <c r="AX58" i="8"/>
  <c r="AT58" i="8"/>
  <c r="AP58" i="8"/>
  <c r="AP65" i="8" s="1"/>
  <c r="AL58" i="8"/>
  <c r="AL65" i="8" s="1"/>
  <c r="AH58" i="8"/>
  <c r="AD58" i="8"/>
  <c r="Z58" i="8"/>
  <c r="V58" i="8"/>
  <c r="R58" i="8"/>
  <c r="N58" i="8"/>
  <c r="X28" i="8"/>
  <c r="X65" i="8" s="1"/>
  <c r="AA28" i="8"/>
  <c r="AA65" i="8" s="1"/>
  <c r="W28" i="8"/>
  <c r="T28" i="8"/>
  <c r="P28" i="8"/>
  <c r="P65" i="8" s="1"/>
  <c r="N28" i="8"/>
  <c r="L28" i="8"/>
  <c r="F28" i="8"/>
  <c r="AV65" i="8"/>
  <c r="Z65" i="8"/>
  <c r="J58" i="8"/>
  <c r="H58" i="8"/>
  <c r="F58" i="8"/>
  <c r="D58" i="8"/>
  <c r="BI58" i="8"/>
  <c r="BG58" i="8"/>
  <c r="BE58" i="8"/>
  <c r="BC58" i="8"/>
  <c r="BC65" i="8" s="1"/>
  <c r="BA58" i="8"/>
  <c r="AY58" i="8"/>
  <c r="AW58" i="8"/>
  <c r="AU58" i="8"/>
  <c r="AS58" i="8"/>
  <c r="AQ58" i="8"/>
  <c r="AO58" i="8"/>
  <c r="AM58" i="8"/>
  <c r="AK58" i="8"/>
  <c r="AI58" i="8"/>
  <c r="AG58" i="8"/>
  <c r="AE58" i="8"/>
  <c r="AE65" i="8" s="1"/>
  <c r="AC58" i="8"/>
  <c r="AA58" i="8"/>
  <c r="Y58" i="8"/>
  <c r="W58" i="8"/>
  <c r="U58" i="8"/>
  <c r="S58" i="8"/>
  <c r="Q58" i="8"/>
  <c r="O58" i="8"/>
  <c r="M58" i="8"/>
  <c r="AF28" i="8"/>
  <c r="AF65" i="8" s="1"/>
  <c r="AD28" i="8"/>
  <c r="AB28" i="8"/>
  <c r="AB65" i="8" s="1"/>
  <c r="J28" i="8"/>
  <c r="J65" i="8" s="1"/>
  <c r="D28" i="8"/>
  <c r="BI28" i="8"/>
  <c r="BG28" i="8"/>
  <c r="BG65" i="8" s="1"/>
  <c r="BE28" i="8"/>
  <c r="BC28" i="8"/>
  <c r="BA28" i="8"/>
  <c r="BA65" i="8" s="1"/>
  <c r="AY28" i="8"/>
  <c r="AY65" i="8" s="1"/>
  <c r="AW28" i="8"/>
  <c r="AU28" i="8"/>
  <c r="L58" i="8"/>
  <c r="BK58" i="8"/>
  <c r="AZ65" i="8"/>
  <c r="BH65" i="8"/>
  <c r="BD65" i="8"/>
  <c r="AJ65" i="8"/>
  <c r="F65" i="8"/>
  <c r="BJ65" i="8"/>
  <c r="AT65" i="8"/>
  <c r="Y65" i="8"/>
  <c r="N65" i="8"/>
  <c r="AS28" i="8"/>
  <c r="AS65" i="8" s="1"/>
  <c r="AQ28" i="8"/>
  <c r="AO28" i="8"/>
  <c r="AM28" i="8"/>
  <c r="AK28" i="8"/>
  <c r="AK65" i="8" s="1"/>
  <c r="AI28" i="8"/>
  <c r="AG28" i="8"/>
  <c r="AC28" i="8"/>
  <c r="U28" i="8"/>
  <c r="U65" i="8" s="1"/>
  <c r="S28" i="8"/>
  <c r="Q28" i="8"/>
  <c r="O28" i="8"/>
  <c r="M28" i="8"/>
  <c r="M65" i="8" s="1"/>
  <c r="K28" i="8"/>
  <c r="G28" i="8"/>
  <c r="G65" i="8" s="1"/>
  <c r="E28" i="8"/>
  <c r="E65" i="8" s="1"/>
  <c r="C28" i="8"/>
  <c r="C65" i="8" s="1"/>
  <c r="K42" i="9"/>
  <c r="AN65" i="8"/>
  <c r="S43" i="8"/>
  <c r="BK42" i="8"/>
  <c r="BK43" i="8" s="1"/>
  <c r="D43" i="8"/>
  <c r="AR65" i="8"/>
  <c r="AD65" i="8"/>
  <c r="T65" i="8"/>
  <c r="R65" i="8"/>
  <c r="H65" i="8"/>
  <c r="V28" i="8"/>
  <c r="BK27" i="8"/>
  <c r="BK15" i="8"/>
  <c r="I28" i="8"/>
  <c r="I65" i="8" s="1"/>
  <c r="K65" i="8"/>
  <c r="AC65" i="8" l="1"/>
  <c r="Q65" i="8"/>
  <c r="BI65" i="8"/>
  <c r="AG65" i="8"/>
  <c r="AO65" i="8"/>
  <c r="V65" i="8"/>
  <c r="AW65" i="8"/>
  <c r="BE65" i="8"/>
  <c r="W65" i="8"/>
  <c r="L65" i="8"/>
  <c r="AM65" i="8"/>
  <c r="D65" i="8"/>
  <c r="S65" i="8"/>
  <c r="O65" i="8"/>
  <c r="AI65" i="8"/>
  <c r="AQ65" i="8"/>
  <c r="AU65" i="8"/>
  <c r="BK28" i="8"/>
  <c r="BK65" i="8" s="1"/>
</calcChain>
</file>

<file path=xl/sharedStrings.xml><?xml version="1.0" encoding="utf-8"?>
<sst xmlns="http://schemas.openxmlformats.org/spreadsheetml/2006/main" count="163" uniqueCount="127">
  <si>
    <t>A</t>
  </si>
  <si>
    <t>B</t>
  </si>
  <si>
    <t>ELSS</t>
  </si>
  <si>
    <t>Gilt</t>
  </si>
  <si>
    <t>D</t>
  </si>
  <si>
    <t>F</t>
  </si>
  <si>
    <t>INCOME / DEBT ORIENTED SCHEMES</t>
  </si>
  <si>
    <t>GROWTH / EQUITY ORIENTED SCHEMES</t>
  </si>
  <si>
    <t>BALANCED SCHEMES</t>
  </si>
  <si>
    <t>EXCHANGE TRADED FUND</t>
  </si>
  <si>
    <t>FMP</t>
  </si>
  <si>
    <t>Total</t>
  </si>
  <si>
    <t>Liquid/ Money Market</t>
  </si>
  <si>
    <t>Debt (assured return)</t>
  </si>
  <si>
    <t>Other Debt Schemes</t>
  </si>
  <si>
    <t>Others</t>
  </si>
  <si>
    <t>C</t>
  </si>
  <si>
    <t>Balanced schemes</t>
  </si>
  <si>
    <t>GOLD ETF</t>
  </si>
  <si>
    <t xml:space="preserve">Other ETFs </t>
  </si>
  <si>
    <t>E</t>
  </si>
  <si>
    <t>FUND OF FUNDS INVESTING OVERSEAS</t>
  </si>
  <si>
    <t>Fund of funds investing overseas</t>
  </si>
  <si>
    <t>GRAND TOTAL</t>
  </si>
  <si>
    <t>Fund of Funds Scheme (Domestic)</t>
  </si>
  <si>
    <t>Through Associate Distributors</t>
  </si>
  <si>
    <t>Through Non - Associate Distributors</t>
  </si>
  <si>
    <t xml:space="preserve">Through Direct Plan </t>
  </si>
  <si>
    <t>Scheme Category/ Scheme Name</t>
  </si>
  <si>
    <t xml:space="preserve">1 : Retail Investor </t>
  </si>
  <si>
    <t>2 : Corporates</t>
  </si>
  <si>
    <t>5 : High Networth Individuals</t>
  </si>
  <si>
    <t>I : Contribution of sponsor and its associates in AUM</t>
  </si>
  <si>
    <t>II : Contribution of other than sponsor and its associates in AUM</t>
  </si>
  <si>
    <t>I</t>
  </si>
  <si>
    <t>II</t>
  </si>
  <si>
    <t xml:space="preserve">Scheme names </t>
  </si>
  <si>
    <t>Category of Investor</t>
  </si>
  <si>
    <t xml:space="preserve">Name of the States/ Union Territories 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</si>
  <si>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</si>
  <si>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</si>
  <si>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</si>
  <si>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</si>
  <si>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</si>
  <si>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</si>
  <si>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</si>
  <si>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</si>
  <si>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</si>
  <si>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</si>
  <si>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</si>
  <si>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</si>
  <si>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</si>
  <si>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</si>
  <si>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</si>
  <si>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</si>
  <si>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</si>
  <si>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</si>
  <si>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</si>
  <si>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</si>
  <si>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</si>
  <si>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</si>
  <si>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</si>
  <si>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</si>
  <si>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</si>
  <si>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</si>
  <si>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</si>
  <si>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</si>
  <si>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</si>
  <si>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</si>
  <si>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</si>
  <si>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Tripura</t>
  </si>
  <si>
    <t>Uttar Pradesh</t>
  </si>
  <si>
    <t>Uttarakhand</t>
  </si>
  <si>
    <t>West Bengal</t>
  </si>
  <si>
    <t>TOTAL</t>
  </si>
  <si>
    <t>Sl. No.</t>
  </si>
  <si>
    <t>(i)</t>
  </si>
  <si>
    <t>(ii)</t>
  </si>
  <si>
    <t>(iii)</t>
  </si>
  <si>
    <t>(iv)</t>
  </si>
  <si>
    <t>Grand Sub-Total (a+b+c+d+e+f)</t>
  </si>
  <si>
    <t>(v)</t>
  </si>
  <si>
    <t>(vi)</t>
  </si>
  <si>
    <t>Grand Sub-Total</t>
  </si>
  <si>
    <t>Grand Sub-Total (a+b)</t>
  </si>
  <si>
    <t>(a) Sub-Total</t>
  </si>
  <si>
    <t>(b) Sub-Total</t>
  </si>
  <si>
    <t xml:space="preserve">LIQUID SCHEMES </t>
  </si>
  <si>
    <t>OTHER DEBT ORIENTED SCHEMES</t>
  </si>
  <si>
    <t xml:space="preserve">Note: Name of new states / union territories shall be added alphabetically  </t>
  </si>
  <si>
    <t>(f) Sub-Total</t>
  </si>
  <si>
    <t xml:space="preserve"> (e) Sub-Total</t>
  </si>
  <si>
    <t xml:space="preserve"> (d) Sub-Total</t>
  </si>
  <si>
    <t>(c) Sub-Total</t>
  </si>
  <si>
    <t>GOLD EXCHANGE TRADED FUND</t>
  </si>
  <si>
    <t>OTHER EXCHANGE TRADED FUND</t>
  </si>
  <si>
    <t>FUND OF FUNDS INVESTING DOMESTIC</t>
  </si>
  <si>
    <t>Infrastructure Debt Funds</t>
  </si>
  <si>
    <t>3 : Banks/FIs</t>
  </si>
  <si>
    <t>GRAND TOTAL (A+B+C+D+E)</t>
  </si>
  <si>
    <t>4 : FIIs/FPIs</t>
  </si>
  <si>
    <t>IDBI Liquid Fund</t>
  </si>
  <si>
    <t>IDBI Gilt Fund</t>
  </si>
  <si>
    <t>IDBI Dynamic Bond Fund</t>
  </si>
  <si>
    <t>IDBI Short Term Bond Fund</t>
  </si>
  <si>
    <t>IDBI Ultra Short Term Fund</t>
  </si>
  <si>
    <t>IDBI Equity Advantage Fund</t>
  </si>
  <si>
    <t>IDBI Diversified Equity Fund</t>
  </si>
  <si>
    <t>IDBI India Top 100 Equity Fund</t>
  </si>
  <si>
    <t>IDBI Nifty Index Fund</t>
  </si>
  <si>
    <t>IDBI Nifty Junior Index Fund</t>
  </si>
  <si>
    <t>IDBI Gold Exchange Traded Fund</t>
  </si>
  <si>
    <t>IDBI Gold Fund</t>
  </si>
  <si>
    <t>IDBI Mutual Fund (All figures in Rs. Crore)</t>
  </si>
  <si>
    <t>Telangana</t>
  </si>
  <si>
    <t>IDBI Mutual Fund: Net Average Assets Under Management (AAUM) as on 30th April, 2018(All figures in Rs. Crore)</t>
  </si>
  <si>
    <t>Table showing State wise /Union Territory wise contribution to AAUM of category of schemes as on 30th April, 2018</t>
  </si>
  <si>
    <t>IDBI Credit Risk Fund</t>
  </si>
  <si>
    <t>IDBI Equity Savings Fund</t>
  </si>
  <si>
    <t>IDBI Focused 30 Equity Fund</t>
  </si>
  <si>
    <t>IDBI MIDCAP Fund</t>
  </si>
  <si>
    <t>IDBI Small Cap Fund</t>
  </si>
  <si>
    <t>IDBI Hybrid Equity Fund</t>
  </si>
  <si>
    <t>T30</t>
  </si>
  <si>
    <t>B30</t>
  </si>
  <si>
    <t xml:space="preserve">T30 : Top 30 cities as identified by AMFI </t>
  </si>
  <si>
    <t xml:space="preserve">B30 : Other than T30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</si>
</sst>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3" x14ac:knownFonts="1">
    <font>
      <sz val="10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color indexed="64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color indexed="8"/>
      <name val="Arial"/>
      <family val="2"/>
    </font>
    <font>
      <sz val="9"/>
      <color indexed="8"/>
      <name val="Arial"/>
      <family val="2"/>
      <charset val="1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3" fillId="0" borderId="0"/>
    <xf numFmtId="0" fontId="1" fillId="0" borderId="0"/>
  </cellStyleXfs>
  <cellXfs count="81">
    <xf numFmtId="0" fontId="0" fillId="0" borderId="0" xfId="0"/>
    <xf numFmtId="0" fontId="5" fillId="0" borderId="0" xfId="3" applyFont="1"/>
    <xf numFmtId="2" fontId="5" fillId="0" borderId="0" xfId="3" applyNumberFormat="1" applyFont="1"/>
    <xf numFmtId="0" fontId="0" fillId="0" borderId="0" xfId="0" applyBorder="1"/>
    <xf numFmtId="0" fontId="0" fillId="0" borderId="1" xfId="0" applyBorder="1"/>
    <xf numFmtId="0" fontId="2" fillId="0" borderId="0" xfId="0" applyFont="1" applyBorder="1"/>
    <xf numFmtId="2" fontId="6" fillId="0" borderId="0" xfId="3" applyNumberFormat="1" applyFont="1"/>
    <xf numFmtId="2" fontId="6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/>
    <xf numFmtId="2" fontId="9" fillId="0" borderId="0" xfId="3" applyNumberFormat="1" applyFont="1"/>
    <xf numFmtId="0" fontId="9" fillId="0" borderId="0" xfId="3" applyFont="1"/>
    <xf numFmtId="2" fontId="8" fillId="0" borderId="0" xfId="3" applyNumberFormat="1" applyFont="1"/>
    <xf numFmtId="0" fontId="8" fillId="0" borderId="0" xfId="3" applyFont="1"/>
    <xf numFmtId="0" fontId="6" fillId="0" borderId="1" xfId="3" applyNumberFormat="1" applyFont="1" applyFill="1" applyBorder="1" applyAlignment="1">
      <alignment horizontal="center" wrapText="1"/>
    </xf>
    <xf numFmtId="0" fontId="6" fillId="0" borderId="2" xfId="3" applyNumberFormat="1" applyFont="1" applyFill="1" applyBorder="1" applyAlignment="1">
      <alignment horizontal="center" wrapText="1"/>
    </xf>
    <xf numFmtId="0" fontId="6" fillId="0" borderId="3" xfId="3" applyNumberFormat="1" applyFont="1" applyFill="1" applyBorder="1" applyAlignment="1">
      <alignment horizontal="center" wrapText="1"/>
    </xf>
    <xf numFmtId="0" fontId="2" fillId="0" borderId="4" xfId="0" applyFont="1" applyBorder="1"/>
    <xf numFmtId="0" fontId="2" fillId="0" borderId="0" xfId="0" applyFont="1" applyFill="1" applyBorder="1"/>
    <xf numFmtId="0" fontId="11" fillId="0" borderId="1" xfId="2" applyFont="1" applyBorder="1" applyAlignment="1">
      <alignment horizontal="center"/>
    </xf>
    <xf numFmtId="0" fontId="11" fillId="0" borderId="1" xfId="2" applyFont="1" applyBorder="1" applyAlignment="1">
      <alignment horizontal="left"/>
    </xf>
    <xf numFmtId="0" fontId="11" fillId="0" borderId="1" xfId="2" applyFont="1" applyBorder="1"/>
    <xf numFmtId="2" fontId="6" fillId="0" borderId="1" xfId="3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5" xfId="0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10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right"/>
    </xf>
    <xf numFmtId="2" fontId="6" fillId="0" borderId="6" xfId="3" applyNumberFormat="1" applyFont="1" applyFill="1" applyBorder="1"/>
    <xf numFmtId="0" fontId="2" fillId="0" borderId="7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left" wrapText="1"/>
    </xf>
    <xf numFmtId="164" fontId="0" fillId="0" borderId="1" xfId="1" applyFont="1" applyBorder="1"/>
    <xf numFmtId="164" fontId="0" fillId="0" borderId="2" xfId="1" applyFont="1" applyBorder="1"/>
    <xf numFmtId="164" fontId="0" fillId="0" borderId="3" xfId="1" applyFont="1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1" xfId="1" applyFont="1" applyFill="1" applyBorder="1"/>
    <xf numFmtId="164" fontId="0" fillId="0" borderId="4" xfId="0" applyNumberFormat="1" applyFill="1" applyBorder="1"/>
    <xf numFmtId="164" fontId="0" fillId="0" borderId="0" xfId="0" applyNumberFormat="1" applyBorder="1"/>
    <xf numFmtId="164" fontId="0" fillId="0" borderId="0" xfId="1" applyFont="1" applyBorder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11" fillId="0" borderId="1" xfId="1" applyFont="1" applyBorder="1" applyAlignment="1">
      <alignment horizontal="left"/>
    </xf>
    <xf numFmtId="0" fontId="3" fillId="0" borderId="4" xfId="0" applyFont="1" applyBorder="1"/>
    <xf numFmtId="0" fontId="3" fillId="0" borderId="5" xfId="0" applyFont="1" applyBorder="1" applyAlignment="1">
      <alignment horizontal="left" wrapText="1"/>
    </xf>
    <xf numFmtId="164" fontId="3" fillId="0" borderId="4" xfId="1" applyFont="1" applyBorder="1"/>
    <xf numFmtId="0" fontId="3" fillId="0" borderId="0" xfId="0" applyFont="1" applyBorder="1"/>
    <xf numFmtId="11" fontId="0" fillId="0" borderId="0" xfId="0" applyNumberFormat="1"/>
    <xf numFmtId="49" fontId="12" fillId="0" borderId="10" xfId="2" applyNumberFormat="1" applyFont="1" applyFill="1" applyBorder="1" applyAlignment="1">
      <alignment horizontal="center" vertical="center" wrapText="1"/>
    </xf>
    <xf numFmtId="49" fontId="12" fillId="0" borderId="5" xfId="2" applyNumberFormat="1" applyFont="1" applyFill="1" applyBorder="1" applyAlignment="1">
      <alignment horizontal="center" vertical="center" wrapText="1"/>
    </xf>
    <xf numFmtId="2" fontId="8" fillId="0" borderId="18" xfId="3" applyNumberFormat="1" applyFont="1" applyFill="1" applyBorder="1" applyAlignment="1">
      <alignment horizontal="center" vertical="top" wrapText="1"/>
    </xf>
    <xf numFmtId="2" fontId="8" fillId="0" borderId="19" xfId="3" applyNumberFormat="1" applyFont="1" applyFill="1" applyBorder="1" applyAlignment="1">
      <alignment horizontal="center" vertical="top" wrapText="1"/>
    </xf>
    <xf numFmtId="2" fontId="8" fillId="0" borderId="20" xfId="3" applyNumberFormat="1" applyFont="1" applyFill="1" applyBorder="1" applyAlignment="1">
      <alignment horizontal="center" vertical="top" wrapText="1"/>
    </xf>
    <xf numFmtId="2" fontId="8" fillId="0" borderId="8" xfId="3" applyNumberFormat="1" applyFont="1" applyFill="1" applyBorder="1" applyAlignment="1">
      <alignment horizontal="center" vertical="top" wrapText="1"/>
    </xf>
    <xf numFmtId="2" fontId="8" fillId="0" borderId="9" xfId="3" applyNumberFormat="1" applyFont="1" applyFill="1" applyBorder="1" applyAlignment="1">
      <alignment horizontal="center" vertical="top" wrapText="1"/>
    </xf>
    <xf numFmtId="2" fontId="8" fillId="0" borderId="10" xfId="3" applyNumberFormat="1" applyFont="1" applyFill="1" applyBorder="1" applyAlignment="1">
      <alignment horizontal="center" vertical="top" wrapText="1"/>
    </xf>
    <xf numFmtId="2" fontId="8" fillId="0" borderId="18" xfId="3" applyNumberFormat="1" applyFont="1" applyFill="1" applyBorder="1" applyAlignment="1">
      <alignment horizontal="center"/>
    </xf>
    <xf numFmtId="2" fontId="8" fillId="0" borderId="19" xfId="3" applyNumberFormat="1" applyFont="1" applyFill="1" applyBorder="1" applyAlignment="1">
      <alignment horizontal="center"/>
    </xf>
    <xf numFmtId="2" fontId="8" fillId="0" borderId="20" xfId="3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2" fontId="4" fillId="0" borderId="18" xfId="3" applyNumberFormat="1" applyFont="1" applyFill="1" applyBorder="1" applyAlignment="1">
      <alignment horizontal="center" vertical="top" wrapText="1"/>
    </xf>
    <xf numFmtId="2" fontId="4" fillId="0" borderId="19" xfId="3" applyNumberFormat="1" applyFont="1" applyFill="1" applyBorder="1" applyAlignment="1">
      <alignment horizontal="center" vertical="top" wrapText="1"/>
    </xf>
    <xf numFmtId="2" fontId="4" fillId="0" borderId="20" xfId="3" applyNumberFormat="1" applyFont="1" applyFill="1" applyBorder="1" applyAlignment="1">
      <alignment horizontal="center" vertical="top" wrapText="1"/>
    </xf>
    <xf numFmtId="3" fontId="8" fillId="0" borderId="15" xfId="3" applyNumberFormat="1" applyFont="1" applyFill="1" applyBorder="1" applyAlignment="1">
      <alignment horizontal="center" vertical="center" wrapText="1"/>
    </xf>
    <xf numFmtId="3" fontId="8" fillId="0" borderId="16" xfId="3" applyNumberFormat="1" applyFont="1" applyFill="1" applyBorder="1" applyAlignment="1">
      <alignment horizontal="center" vertical="center" wrapText="1"/>
    </xf>
    <xf numFmtId="3" fontId="8" fillId="0" borderId="17" xfId="3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9" fontId="12" fillId="0" borderId="11" xfId="2" applyNumberFormat="1" applyFont="1" applyFill="1" applyBorder="1" applyAlignment="1">
      <alignment horizontal="center" vertical="center" wrapText="1"/>
    </xf>
    <xf numFmtId="49" fontId="12" fillId="0" borderId="4" xfId="2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5">
    <cellStyle name="Comma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84"/>
  <sheetViews>
    <sheetView showGridLines="0" tabSelected="1" zoomScale="85" zoomScaleNormal="85" workbookViewId="0">
      <pane xSplit="2" ySplit="5" topLeftCell="C6" activePane="bottomRight" state="frozen"/>
      <selection activeCell="F20" sqref="F20"/>
      <selection pane="topRight" activeCell="F20" sqref="F20"/>
      <selection pane="bottomLeft" activeCell="F20" sqref="F20"/>
      <selection pane="bottomRight" sqref="A1:A5"/>
    </sheetView>
  </sheetViews>
  <sheetFormatPr defaultRowHeight="12.75" x14ac:dyDescent="0.2"/>
  <cols>
    <col min="1" max="1" width="5" style="3" customWidth="1"/>
    <col min="2" max="2" width="47.5703125" style="3" customWidth="1"/>
    <col min="3" max="3" width="15.42578125" style="3" customWidth="1"/>
    <col min="4" max="4" width="15.42578125" style="3" bestFit="1" customWidth="1"/>
    <col min="5" max="62" width="15.42578125" style="3" customWidth="1"/>
    <col min="63" max="63" width="10.5703125" style="3" customWidth="1"/>
    <col min="64" max="64" width="16.7109375" style="3" bestFit="1" customWidth="1"/>
    <col min="65" max="65" width="18" style="3" bestFit="1" customWidth="1"/>
    <col min="66" max="66" width="24.85546875" style="3" bestFit="1" customWidth="1"/>
    <col min="67" max="16384" width="9.140625" style="3"/>
  </cols>
  <sheetData>
    <row r="1" spans="1:107" s="1" customFormat="1" ht="19.5" customHeight="1" thickBot="1" x14ac:dyDescent="0.35">
      <c r="A1" s="75" t="s">
        <v>75</v>
      </c>
      <c r="B1" s="52" t="s">
        <v>28</v>
      </c>
      <c r="C1" s="66" t="s">
        <v>115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8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1:107" s="11" customFormat="1" ht="18.75" customHeight="1" thickBot="1" x14ac:dyDescent="0.4">
      <c r="A2" s="76"/>
      <c r="B2" s="53"/>
      <c r="C2" s="54" t="s">
        <v>27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6"/>
      <c r="W2" s="54" t="s">
        <v>25</v>
      </c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6"/>
      <c r="AQ2" s="54" t="s">
        <v>26</v>
      </c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6"/>
      <c r="BK2" s="69" t="s">
        <v>23</v>
      </c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</row>
    <row r="3" spans="1:107" s="13" customFormat="1" ht="18.75" thickBot="1" x14ac:dyDescent="0.4">
      <c r="A3" s="76"/>
      <c r="B3" s="53"/>
      <c r="C3" s="60" t="s">
        <v>123</v>
      </c>
      <c r="D3" s="61"/>
      <c r="E3" s="61"/>
      <c r="F3" s="61"/>
      <c r="G3" s="61"/>
      <c r="H3" s="61"/>
      <c r="I3" s="61"/>
      <c r="J3" s="61"/>
      <c r="K3" s="61"/>
      <c r="L3" s="62"/>
      <c r="M3" s="60" t="s">
        <v>124</v>
      </c>
      <c r="N3" s="61"/>
      <c r="O3" s="61"/>
      <c r="P3" s="61"/>
      <c r="Q3" s="61"/>
      <c r="R3" s="61"/>
      <c r="S3" s="61"/>
      <c r="T3" s="61"/>
      <c r="U3" s="61"/>
      <c r="V3" s="62"/>
      <c r="W3" s="60" t="s">
        <v>123</v>
      </c>
      <c r="X3" s="61"/>
      <c r="Y3" s="61"/>
      <c r="Z3" s="61"/>
      <c r="AA3" s="61"/>
      <c r="AB3" s="61"/>
      <c r="AC3" s="61"/>
      <c r="AD3" s="61"/>
      <c r="AE3" s="61"/>
      <c r="AF3" s="62"/>
      <c r="AG3" s="60" t="s">
        <v>124</v>
      </c>
      <c r="AH3" s="61"/>
      <c r="AI3" s="61"/>
      <c r="AJ3" s="61"/>
      <c r="AK3" s="61"/>
      <c r="AL3" s="61"/>
      <c r="AM3" s="61"/>
      <c r="AN3" s="61"/>
      <c r="AO3" s="61"/>
      <c r="AP3" s="62"/>
      <c r="AQ3" s="60" t="s">
        <v>123</v>
      </c>
      <c r="AR3" s="61"/>
      <c r="AS3" s="61"/>
      <c r="AT3" s="61"/>
      <c r="AU3" s="61"/>
      <c r="AV3" s="61"/>
      <c r="AW3" s="61"/>
      <c r="AX3" s="61"/>
      <c r="AY3" s="61"/>
      <c r="AZ3" s="62"/>
      <c r="BA3" s="60" t="s">
        <v>124</v>
      </c>
      <c r="BB3" s="61"/>
      <c r="BC3" s="61"/>
      <c r="BD3" s="61"/>
      <c r="BE3" s="61"/>
      <c r="BF3" s="61"/>
      <c r="BG3" s="61"/>
      <c r="BH3" s="61"/>
      <c r="BI3" s="61"/>
      <c r="BJ3" s="62"/>
      <c r="BK3" s="70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</row>
    <row r="4" spans="1:107" s="13" customFormat="1" ht="18" x14ac:dyDescent="0.35">
      <c r="A4" s="76"/>
      <c r="B4" s="53"/>
      <c r="C4" s="57" t="s">
        <v>34</v>
      </c>
      <c r="D4" s="58"/>
      <c r="E4" s="58"/>
      <c r="F4" s="58"/>
      <c r="G4" s="59"/>
      <c r="H4" s="57" t="s">
        <v>35</v>
      </c>
      <c r="I4" s="58"/>
      <c r="J4" s="58"/>
      <c r="K4" s="58"/>
      <c r="L4" s="59"/>
      <c r="M4" s="57" t="s">
        <v>34</v>
      </c>
      <c r="N4" s="58"/>
      <c r="O4" s="58"/>
      <c r="P4" s="58"/>
      <c r="Q4" s="59"/>
      <c r="R4" s="57" t="s">
        <v>35</v>
      </c>
      <c r="S4" s="58"/>
      <c r="T4" s="58"/>
      <c r="U4" s="58"/>
      <c r="V4" s="59"/>
      <c r="W4" s="57" t="s">
        <v>34</v>
      </c>
      <c r="X4" s="58"/>
      <c r="Y4" s="58"/>
      <c r="Z4" s="58"/>
      <c r="AA4" s="59"/>
      <c r="AB4" s="57" t="s">
        <v>35</v>
      </c>
      <c r="AC4" s="58"/>
      <c r="AD4" s="58"/>
      <c r="AE4" s="58"/>
      <c r="AF4" s="59"/>
      <c r="AG4" s="57" t="s">
        <v>34</v>
      </c>
      <c r="AH4" s="58"/>
      <c r="AI4" s="58"/>
      <c r="AJ4" s="58"/>
      <c r="AK4" s="59"/>
      <c r="AL4" s="57" t="s">
        <v>35</v>
      </c>
      <c r="AM4" s="58"/>
      <c r="AN4" s="58"/>
      <c r="AO4" s="58"/>
      <c r="AP4" s="59"/>
      <c r="AQ4" s="57" t="s">
        <v>34</v>
      </c>
      <c r="AR4" s="58"/>
      <c r="AS4" s="58"/>
      <c r="AT4" s="58"/>
      <c r="AU4" s="59"/>
      <c r="AV4" s="57" t="s">
        <v>35</v>
      </c>
      <c r="AW4" s="58"/>
      <c r="AX4" s="58"/>
      <c r="AY4" s="58"/>
      <c r="AZ4" s="59"/>
      <c r="BA4" s="57" t="s">
        <v>34</v>
      </c>
      <c r="BB4" s="58"/>
      <c r="BC4" s="58"/>
      <c r="BD4" s="58"/>
      <c r="BE4" s="59"/>
      <c r="BF4" s="57" t="s">
        <v>35</v>
      </c>
      <c r="BG4" s="58"/>
      <c r="BH4" s="58"/>
      <c r="BI4" s="58"/>
      <c r="BJ4" s="59"/>
      <c r="BK4" s="70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</row>
    <row r="5" spans="1:107" s="9" customFormat="1" ht="15" customHeight="1" x14ac:dyDescent="0.3">
      <c r="A5" s="76"/>
      <c r="B5" s="53"/>
      <c r="C5" s="15">
        <v>1</v>
      </c>
      <c r="D5" s="14">
        <v>2</v>
      </c>
      <c r="E5" s="14">
        <v>3</v>
      </c>
      <c r="F5" s="14">
        <v>4</v>
      </c>
      <c r="G5" s="16">
        <v>5</v>
      </c>
      <c r="H5" s="15">
        <v>1</v>
      </c>
      <c r="I5" s="14">
        <v>2</v>
      </c>
      <c r="J5" s="14">
        <v>3</v>
      </c>
      <c r="K5" s="14">
        <v>4</v>
      </c>
      <c r="L5" s="16">
        <v>5</v>
      </c>
      <c r="M5" s="15">
        <v>1</v>
      </c>
      <c r="N5" s="14">
        <v>2</v>
      </c>
      <c r="O5" s="14">
        <v>3</v>
      </c>
      <c r="P5" s="14">
        <v>4</v>
      </c>
      <c r="Q5" s="16">
        <v>5</v>
      </c>
      <c r="R5" s="15">
        <v>1</v>
      </c>
      <c r="S5" s="14">
        <v>2</v>
      </c>
      <c r="T5" s="14">
        <v>3</v>
      </c>
      <c r="U5" s="14">
        <v>4</v>
      </c>
      <c r="V5" s="16">
        <v>5</v>
      </c>
      <c r="W5" s="15">
        <v>1</v>
      </c>
      <c r="X5" s="14">
        <v>2</v>
      </c>
      <c r="Y5" s="14">
        <v>3</v>
      </c>
      <c r="Z5" s="14">
        <v>4</v>
      </c>
      <c r="AA5" s="16">
        <v>5</v>
      </c>
      <c r="AB5" s="15">
        <v>1</v>
      </c>
      <c r="AC5" s="14">
        <v>2</v>
      </c>
      <c r="AD5" s="14">
        <v>3</v>
      </c>
      <c r="AE5" s="14">
        <v>4</v>
      </c>
      <c r="AF5" s="16">
        <v>5</v>
      </c>
      <c r="AG5" s="15">
        <v>1</v>
      </c>
      <c r="AH5" s="14">
        <v>2</v>
      </c>
      <c r="AI5" s="14">
        <v>3</v>
      </c>
      <c r="AJ5" s="14">
        <v>4</v>
      </c>
      <c r="AK5" s="16">
        <v>5</v>
      </c>
      <c r="AL5" s="15">
        <v>1</v>
      </c>
      <c r="AM5" s="14">
        <v>2</v>
      </c>
      <c r="AN5" s="14">
        <v>3</v>
      </c>
      <c r="AO5" s="14">
        <v>4</v>
      </c>
      <c r="AP5" s="16">
        <v>5</v>
      </c>
      <c r="AQ5" s="15">
        <v>1</v>
      </c>
      <c r="AR5" s="14">
        <v>2</v>
      </c>
      <c r="AS5" s="14">
        <v>3</v>
      </c>
      <c r="AT5" s="14">
        <v>4</v>
      </c>
      <c r="AU5" s="16">
        <v>5</v>
      </c>
      <c r="AV5" s="15">
        <v>1</v>
      </c>
      <c r="AW5" s="14">
        <v>2</v>
      </c>
      <c r="AX5" s="14">
        <v>3</v>
      </c>
      <c r="AY5" s="14">
        <v>4</v>
      </c>
      <c r="AZ5" s="16">
        <v>5</v>
      </c>
      <c r="BA5" s="15">
        <v>1</v>
      </c>
      <c r="BB5" s="14">
        <v>2</v>
      </c>
      <c r="BC5" s="14">
        <v>3</v>
      </c>
      <c r="BD5" s="14">
        <v>4</v>
      </c>
      <c r="BE5" s="16">
        <v>5</v>
      </c>
      <c r="BF5" s="15">
        <v>1</v>
      </c>
      <c r="BG5" s="14">
        <v>2</v>
      </c>
      <c r="BH5" s="14">
        <v>3</v>
      </c>
      <c r="BI5" s="14">
        <v>4</v>
      </c>
      <c r="BJ5" s="16">
        <v>5</v>
      </c>
      <c r="BK5" s="71"/>
      <c r="BL5" s="6"/>
      <c r="BM5" s="6"/>
      <c r="BN5" s="6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</row>
    <row r="6" spans="1:107" x14ac:dyDescent="0.2">
      <c r="A6" s="17" t="s">
        <v>0</v>
      </c>
      <c r="B6" s="24" t="s">
        <v>6</v>
      </c>
      <c r="C6" s="63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5"/>
    </row>
    <row r="7" spans="1:107" x14ac:dyDescent="0.2">
      <c r="A7" s="17" t="s">
        <v>76</v>
      </c>
      <c r="B7" s="24" t="s">
        <v>12</v>
      </c>
      <c r="C7" s="63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5"/>
    </row>
    <row r="8" spans="1:107" x14ac:dyDescent="0.2">
      <c r="A8" s="17"/>
      <c r="B8" s="34" t="s">
        <v>101</v>
      </c>
      <c r="C8" s="40">
        <v>0</v>
      </c>
      <c r="D8" s="40">
        <v>81.65576671359959</v>
      </c>
      <c r="E8" s="40">
        <v>27.670157767199999</v>
      </c>
      <c r="F8" s="40">
        <v>0</v>
      </c>
      <c r="G8" s="40">
        <v>0</v>
      </c>
      <c r="H8" s="40">
        <v>4.1939368327903992</v>
      </c>
      <c r="I8" s="40">
        <v>3065.1958885913218</v>
      </c>
      <c r="J8" s="40">
        <v>1696.7489424828316</v>
      </c>
      <c r="K8" s="40">
        <v>0</v>
      </c>
      <c r="L8" s="40">
        <v>66.291368874095468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1.8689091681597982</v>
      </c>
      <c r="S8" s="40">
        <v>29.517003435499703</v>
      </c>
      <c r="T8" s="40">
        <v>371.34115598619871</v>
      </c>
      <c r="U8" s="40">
        <v>0</v>
      </c>
      <c r="V8" s="40">
        <v>3.1009791495319003</v>
      </c>
      <c r="W8" s="40">
        <v>0</v>
      </c>
      <c r="X8" s="40">
        <v>0</v>
      </c>
      <c r="Y8" s="40">
        <v>0</v>
      </c>
      <c r="Z8" s="40">
        <v>0</v>
      </c>
      <c r="AA8" s="40">
        <v>0</v>
      </c>
      <c r="AB8" s="40">
        <v>4.3270558594214013</v>
      </c>
      <c r="AC8" s="40">
        <v>60.350973446730087</v>
      </c>
      <c r="AD8" s="40">
        <v>53.62311088776589</v>
      </c>
      <c r="AE8" s="40">
        <v>0</v>
      </c>
      <c r="AF8" s="40">
        <v>80.37426393332106</v>
      </c>
      <c r="AG8" s="40">
        <v>0</v>
      </c>
      <c r="AH8" s="40">
        <v>0</v>
      </c>
      <c r="AI8" s="40">
        <v>0</v>
      </c>
      <c r="AJ8" s="40">
        <v>0</v>
      </c>
      <c r="AK8" s="40">
        <v>0</v>
      </c>
      <c r="AL8" s="40">
        <v>3.4402917198890992</v>
      </c>
      <c r="AM8" s="40">
        <v>53.855173370997896</v>
      </c>
      <c r="AN8" s="40">
        <v>613.68298255243087</v>
      </c>
      <c r="AO8" s="40">
        <v>0</v>
      </c>
      <c r="AP8" s="40">
        <v>45.917127440827187</v>
      </c>
      <c r="AQ8" s="40">
        <v>0</v>
      </c>
      <c r="AR8" s="40">
        <v>0</v>
      </c>
      <c r="AS8" s="40">
        <v>0</v>
      </c>
      <c r="AT8" s="40">
        <v>0</v>
      </c>
      <c r="AU8" s="40">
        <v>0</v>
      </c>
      <c r="AV8" s="40">
        <v>5.3222924775484</v>
      </c>
      <c r="AW8" s="40">
        <v>180.96196388887745</v>
      </c>
      <c r="AX8" s="40">
        <v>6.6443328688997996</v>
      </c>
      <c r="AY8" s="40">
        <v>0</v>
      </c>
      <c r="AZ8" s="40">
        <v>42.50229664309591</v>
      </c>
      <c r="BA8" s="40">
        <v>0</v>
      </c>
      <c r="BB8" s="40">
        <v>0</v>
      </c>
      <c r="BC8" s="40">
        <v>0</v>
      </c>
      <c r="BD8" s="40">
        <v>0</v>
      </c>
      <c r="BE8" s="40">
        <v>0</v>
      </c>
      <c r="BF8" s="40">
        <v>1.3461719161598005</v>
      </c>
      <c r="BG8" s="40">
        <v>38.465646310399904</v>
      </c>
      <c r="BH8" s="40">
        <v>32.255088043199699</v>
      </c>
      <c r="BI8" s="40">
        <v>0</v>
      </c>
      <c r="BJ8" s="40">
        <v>1.6371659596661998</v>
      </c>
      <c r="BK8" s="41">
        <f>SUM(C8:BJ8)</f>
        <v>6572.2900463204605</v>
      </c>
    </row>
    <row r="9" spans="1:107" x14ac:dyDescent="0.2">
      <c r="A9" s="17"/>
      <c r="B9" s="26" t="s">
        <v>85</v>
      </c>
      <c r="C9" s="38">
        <f t="shared" ref="C9:BJ9" si="0">SUM(C8)</f>
        <v>0</v>
      </c>
      <c r="D9" s="38">
        <f t="shared" si="0"/>
        <v>81.65576671359959</v>
      </c>
      <c r="E9" s="38">
        <f t="shared" si="0"/>
        <v>27.670157767199999</v>
      </c>
      <c r="F9" s="38">
        <f t="shared" si="0"/>
        <v>0</v>
      </c>
      <c r="G9" s="38">
        <f t="shared" si="0"/>
        <v>0</v>
      </c>
      <c r="H9" s="38">
        <f t="shared" si="0"/>
        <v>4.1939368327903992</v>
      </c>
      <c r="I9" s="38">
        <f t="shared" si="0"/>
        <v>3065.1958885913218</v>
      </c>
      <c r="J9" s="38">
        <f t="shared" si="0"/>
        <v>1696.7489424828316</v>
      </c>
      <c r="K9" s="38">
        <f t="shared" si="0"/>
        <v>0</v>
      </c>
      <c r="L9" s="38">
        <f t="shared" si="0"/>
        <v>66.291368874095468</v>
      </c>
      <c r="M9" s="38">
        <f t="shared" si="0"/>
        <v>0</v>
      </c>
      <c r="N9" s="38">
        <f t="shared" si="0"/>
        <v>0</v>
      </c>
      <c r="O9" s="38">
        <f t="shared" si="0"/>
        <v>0</v>
      </c>
      <c r="P9" s="38">
        <f t="shared" si="0"/>
        <v>0</v>
      </c>
      <c r="Q9" s="38">
        <f t="shared" si="0"/>
        <v>0</v>
      </c>
      <c r="R9" s="38">
        <f t="shared" si="0"/>
        <v>1.8689091681597982</v>
      </c>
      <c r="S9" s="38">
        <f t="shared" si="0"/>
        <v>29.517003435499703</v>
      </c>
      <c r="T9" s="38">
        <f t="shared" si="0"/>
        <v>371.34115598619871</v>
      </c>
      <c r="U9" s="38">
        <f t="shared" si="0"/>
        <v>0</v>
      </c>
      <c r="V9" s="38">
        <f t="shared" si="0"/>
        <v>3.1009791495319003</v>
      </c>
      <c r="W9" s="38">
        <f t="shared" si="0"/>
        <v>0</v>
      </c>
      <c r="X9" s="38">
        <f t="shared" si="0"/>
        <v>0</v>
      </c>
      <c r="Y9" s="38">
        <f t="shared" si="0"/>
        <v>0</v>
      </c>
      <c r="Z9" s="38">
        <f t="shared" si="0"/>
        <v>0</v>
      </c>
      <c r="AA9" s="38">
        <f t="shared" si="0"/>
        <v>0</v>
      </c>
      <c r="AB9" s="38">
        <f t="shared" si="0"/>
        <v>4.3270558594214013</v>
      </c>
      <c r="AC9" s="38">
        <f t="shared" si="0"/>
        <v>60.350973446730087</v>
      </c>
      <c r="AD9" s="38">
        <f t="shared" si="0"/>
        <v>53.62311088776589</v>
      </c>
      <c r="AE9" s="38">
        <f t="shared" si="0"/>
        <v>0</v>
      </c>
      <c r="AF9" s="38">
        <f t="shared" si="0"/>
        <v>80.37426393332106</v>
      </c>
      <c r="AG9" s="38">
        <f t="shared" si="0"/>
        <v>0</v>
      </c>
      <c r="AH9" s="38">
        <f t="shared" si="0"/>
        <v>0</v>
      </c>
      <c r="AI9" s="38">
        <f t="shared" si="0"/>
        <v>0</v>
      </c>
      <c r="AJ9" s="38">
        <f t="shared" si="0"/>
        <v>0</v>
      </c>
      <c r="AK9" s="38">
        <f t="shared" si="0"/>
        <v>0</v>
      </c>
      <c r="AL9" s="38">
        <f t="shared" si="0"/>
        <v>3.4402917198890992</v>
      </c>
      <c r="AM9" s="38">
        <f t="shared" si="0"/>
        <v>53.855173370997896</v>
      </c>
      <c r="AN9" s="38">
        <f t="shared" si="0"/>
        <v>613.68298255243087</v>
      </c>
      <c r="AO9" s="38">
        <f t="shared" si="0"/>
        <v>0</v>
      </c>
      <c r="AP9" s="38">
        <f t="shared" si="0"/>
        <v>45.917127440827187</v>
      </c>
      <c r="AQ9" s="38">
        <f t="shared" si="0"/>
        <v>0</v>
      </c>
      <c r="AR9" s="38">
        <f t="shared" si="0"/>
        <v>0</v>
      </c>
      <c r="AS9" s="38">
        <f t="shared" si="0"/>
        <v>0</v>
      </c>
      <c r="AT9" s="38">
        <f t="shared" si="0"/>
        <v>0</v>
      </c>
      <c r="AU9" s="38">
        <f t="shared" si="0"/>
        <v>0</v>
      </c>
      <c r="AV9" s="38">
        <f>(SUM(AV8))</f>
        <v>5.3222924775484</v>
      </c>
      <c r="AW9" s="38">
        <f>(SUM(AW8))</f>
        <v>180.96196388887745</v>
      </c>
      <c r="AX9" s="38">
        <f t="shared" si="0"/>
        <v>6.6443328688997996</v>
      </c>
      <c r="AY9" s="38">
        <f t="shared" si="0"/>
        <v>0</v>
      </c>
      <c r="AZ9" s="38">
        <f t="shared" si="0"/>
        <v>42.50229664309591</v>
      </c>
      <c r="BA9" s="38">
        <f t="shared" si="0"/>
        <v>0</v>
      </c>
      <c r="BB9" s="38">
        <f t="shared" si="0"/>
        <v>0</v>
      </c>
      <c r="BC9" s="38">
        <f t="shared" si="0"/>
        <v>0</v>
      </c>
      <c r="BD9" s="38">
        <f t="shared" si="0"/>
        <v>0</v>
      </c>
      <c r="BE9" s="38">
        <f t="shared" si="0"/>
        <v>0</v>
      </c>
      <c r="BF9" s="38">
        <f t="shared" si="0"/>
        <v>1.3461719161598005</v>
      </c>
      <c r="BG9" s="38">
        <f t="shared" si="0"/>
        <v>38.465646310399904</v>
      </c>
      <c r="BH9" s="38">
        <f t="shared" si="0"/>
        <v>32.255088043199699</v>
      </c>
      <c r="BI9" s="38">
        <f t="shared" si="0"/>
        <v>0</v>
      </c>
      <c r="BJ9" s="38">
        <f t="shared" si="0"/>
        <v>1.6371659596661998</v>
      </c>
      <c r="BK9" s="36">
        <f>SUM(BK8)</f>
        <v>6572.2900463204605</v>
      </c>
    </row>
    <row r="10" spans="1:107" x14ac:dyDescent="0.2">
      <c r="A10" s="17" t="s">
        <v>77</v>
      </c>
      <c r="B10" s="25" t="s">
        <v>3</v>
      </c>
      <c r="C10" s="63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5"/>
    </row>
    <row r="11" spans="1:107" x14ac:dyDescent="0.2">
      <c r="A11" s="17"/>
      <c r="B11" s="34" t="s">
        <v>102</v>
      </c>
      <c r="C11" s="40">
        <v>0</v>
      </c>
      <c r="D11" s="40">
        <v>6.5468997247332004</v>
      </c>
      <c r="E11" s="40">
        <v>0</v>
      </c>
      <c r="F11" s="40">
        <v>0</v>
      </c>
      <c r="G11" s="40">
        <v>0</v>
      </c>
      <c r="H11" s="40">
        <v>0.20464712209950001</v>
      </c>
      <c r="I11" s="40">
        <v>3.3991447222000004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0.14049788766599999</v>
      </c>
      <c r="S11" s="40">
        <v>0</v>
      </c>
      <c r="T11" s="40">
        <v>0</v>
      </c>
      <c r="U11" s="40">
        <v>0</v>
      </c>
      <c r="V11" s="40">
        <v>0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0">
        <v>0.70100821699549998</v>
      </c>
      <c r="AC11" s="40">
        <v>0.13087722236660002</v>
      </c>
      <c r="AD11" s="40">
        <v>0</v>
      </c>
      <c r="AE11" s="40">
        <v>0</v>
      </c>
      <c r="AF11" s="40">
        <v>0.39423379156650001</v>
      </c>
      <c r="AG11" s="40">
        <v>0</v>
      </c>
      <c r="AH11" s="40">
        <v>0</v>
      </c>
      <c r="AI11" s="40">
        <v>0</v>
      </c>
      <c r="AJ11" s="40">
        <v>0</v>
      </c>
      <c r="AK11" s="40">
        <v>0</v>
      </c>
      <c r="AL11" s="40">
        <v>0.58428341372869974</v>
      </c>
      <c r="AM11" s="40">
        <v>0</v>
      </c>
      <c r="AN11" s="40">
        <v>1.2891308752999999</v>
      </c>
      <c r="AO11" s="40">
        <v>0</v>
      </c>
      <c r="AP11" s="40">
        <v>0.29548332023319995</v>
      </c>
      <c r="AQ11" s="40">
        <v>0</v>
      </c>
      <c r="AR11" s="40">
        <v>0</v>
      </c>
      <c r="AS11" s="40">
        <v>0</v>
      </c>
      <c r="AT11" s="40">
        <v>0</v>
      </c>
      <c r="AU11" s="40">
        <v>0</v>
      </c>
      <c r="AV11" s="40">
        <v>0.5769856238644</v>
      </c>
      <c r="AW11" s="40">
        <v>5.0578319822996995</v>
      </c>
      <c r="AX11" s="40">
        <v>0</v>
      </c>
      <c r="AY11" s="40">
        <v>0</v>
      </c>
      <c r="AZ11" s="40">
        <v>0.56977773146640009</v>
      </c>
      <c r="BA11" s="40">
        <v>0</v>
      </c>
      <c r="BB11" s="40">
        <v>0</v>
      </c>
      <c r="BC11" s="40">
        <v>0</v>
      </c>
      <c r="BD11" s="40">
        <v>0</v>
      </c>
      <c r="BE11" s="40">
        <v>0</v>
      </c>
      <c r="BF11" s="40">
        <v>4.7692319566100004E-2</v>
      </c>
      <c r="BG11" s="40">
        <v>0.95162255863320011</v>
      </c>
      <c r="BH11" s="40">
        <v>0</v>
      </c>
      <c r="BI11" s="40">
        <v>0</v>
      </c>
      <c r="BJ11" s="40">
        <v>0</v>
      </c>
      <c r="BK11" s="41">
        <f>SUM(C11:BJ11)</f>
        <v>20.890116512719</v>
      </c>
      <c r="BL11" s="42"/>
      <c r="BO11" s="42"/>
    </row>
    <row r="12" spans="1:107" x14ac:dyDescent="0.2">
      <c r="A12" s="17"/>
      <c r="B12" s="26" t="s">
        <v>86</v>
      </c>
      <c r="C12" s="38">
        <f t="shared" ref="C12:BJ12" si="1">SUM(C11)</f>
        <v>0</v>
      </c>
      <c r="D12" s="38">
        <f t="shared" si="1"/>
        <v>6.5468997247332004</v>
      </c>
      <c r="E12" s="38">
        <f t="shared" si="1"/>
        <v>0</v>
      </c>
      <c r="F12" s="38">
        <f t="shared" si="1"/>
        <v>0</v>
      </c>
      <c r="G12" s="38">
        <f t="shared" si="1"/>
        <v>0</v>
      </c>
      <c r="H12" s="38">
        <f t="shared" si="1"/>
        <v>0.20464712209950001</v>
      </c>
      <c r="I12" s="38">
        <f t="shared" si="1"/>
        <v>3.3991447222000004</v>
      </c>
      <c r="J12" s="38">
        <f t="shared" si="1"/>
        <v>0</v>
      </c>
      <c r="K12" s="38">
        <f t="shared" si="1"/>
        <v>0</v>
      </c>
      <c r="L12" s="38">
        <f t="shared" si="1"/>
        <v>0</v>
      </c>
      <c r="M12" s="38">
        <f t="shared" si="1"/>
        <v>0</v>
      </c>
      <c r="N12" s="38">
        <f t="shared" si="1"/>
        <v>0</v>
      </c>
      <c r="O12" s="38">
        <f t="shared" si="1"/>
        <v>0</v>
      </c>
      <c r="P12" s="38">
        <f t="shared" si="1"/>
        <v>0</v>
      </c>
      <c r="Q12" s="38">
        <f t="shared" si="1"/>
        <v>0</v>
      </c>
      <c r="R12" s="38">
        <f t="shared" si="1"/>
        <v>0.14049788766599999</v>
      </c>
      <c r="S12" s="38">
        <f t="shared" si="1"/>
        <v>0</v>
      </c>
      <c r="T12" s="38">
        <f t="shared" si="1"/>
        <v>0</v>
      </c>
      <c r="U12" s="38">
        <f t="shared" si="1"/>
        <v>0</v>
      </c>
      <c r="V12" s="38">
        <f t="shared" si="1"/>
        <v>0</v>
      </c>
      <c r="W12" s="38">
        <f t="shared" si="1"/>
        <v>0</v>
      </c>
      <c r="X12" s="38">
        <f t="shared" si="1"/>
        <v>0</v>
      </c>
      <c r="Y12" s="38">
        <f t="shared" si="1"/>
        <v>0</v>
      </c>
      <c r="Z12" s="38">
        <f t="shared" si="1"/>
        <v>0</v>
      </c>
      <c r="AA12" s="38">
        <f t="shared" si="1"/>
        <v>0</v>
      </c>
      <c r="AB12" s="38">
        <f t="shared" si="1"/>
        <v>0.70100821699549998</v>
      </c>
      <c r="AC12" s="38">
        <f t="shared" si="1"/>
        <v>0.13087722236660002</v>
      </c>
      <c r="AD12" s="38">
        <f t="shared" si="1"/>
        <v>0</v>
      </c>
      <c r="AE12" s="38">
        <f t="shared" si="1"/>
        <v>0</v>
      </c>
      <c r="AF12" s="38">
        <f t="shared" si="1"/>
        <v>0.39423379156650001</v>
      </c>
      <c r="AG12" s="38">
        <f t="shared" si="1"/>
        <v>0</v>
      </c>
      <c r="AH12" s="38">
        <f t="shared" si="1"/>
        <v>0</v>
      </c>
      <c r="AI12" s="38">
        <f t="shared" si="1"/>
        <v>0</v>
      </c>
      <c r="AJ12" s="38">
        <f t="shared" si="1"/>
        <v>0</v>
      </c>
      <c r="AK12" s="38">
        <f t="shared" si="1"/>
        <v>0</v>
      </c>
      <c r="AL12" s="38">
        <f t="shared" si="1"/>
        <v>0.58428341372869974</v>
      </c>
      <c r="AM12" s="38">
        <f t="shared" si="1"/>
        <v>0</v>
      </c>
      <c r="AN12" s="38">
        <f t="shared" si="1"/>
        <v>1.2891308752999999</v>
      </c>
      <c r="AO12" s="38">
        <f t="shared" si="1"/>
        <v>0</v>
      </c>
      <c r="AP12" s="38">
        <f t="shared" si="1"/>
        <v>0.29548332023319995</v>
      </c>
      <c r="AQ12" s="38">
        <f t="shared" si="1"/>
        <v>0</v>
      </c>
      <c r="AR12" s="38">
        <f t="shared" si="1"/>
        <v>0</v>
      </c>
      <c r="AS12" s="38">
        <f t="shared" si="1"/>
        <v>0</v>
      </c>
      <c r="AT12" s="38">
        <f t="shared" si="1"/>
        <v>0</v>
      </c>
      <c r="AU12" s="38">
        <f t="shared" si="1"/>
        <v>0</v>
      </c>
      <c r="AV12" s="38">
        <f>(SUM(AV11))</f>
        <v>0.5769856238644</v>
      </c>
      <c r="AW12" s="38">
        <f>(SUM(AW11))</f>
        <v>5.0578319822996995</v>
      </c>
      <c r="AX12" s="38">
        <f t="shared" si="1"/>
        <v>0</v>
      </c>
      <c r="AY12" s="38">
        <f t="shared" si="1"/>
        <v>0</v>
      </c>
      <c r="AZ12" s="38">
        <f t="shared" si="1"/>
        <v>0.56977773146640009</v>
      </c>
      <c r="BA12" s="38">
        <f t="shared" si="1"/>
        <v>0</v>
      </c>
      <c r="BB12" s="38">
        <f t="shared" si="1"/>
        <v>0</v>
      </c>
      <c r="BC12" s="38">
        <f t="shared" si="1"/>
        <v>0</v>
      </c>
      <c r="BD12" s="38">
        <f t="shared" si="1"/>
        <v>0</v>
      </c>
      <c r="BE12" s="38">
        <f t="shared" si="1"/>
        <v>0</v>
      </c>
      <c r="BF12" s="38">
        <f t="shared" si="1"/>
        <v>4.7692319566100004E-2</v>
      </c>
      <c r="BG12" s="38">
        <f t="shared" si="1"/>
        <v>0.95162255863320011</v>
      </c>
      <c r="BH12" s="38">
        <f t="shared" si="1"/>
        <v>0</v>
      </c>
      <c r="BI12" s="38">
        <f t="shared" si="1"/>
        <v>0</v>
      </c>
      <c r="BJ12" s="38">
        <f t="shared" si="1"/>
        <v>0</v>
      </c>
      <c r="BK12" s="39">
        <f>SUM(BK11)</f>
        <v>20.890116512719</v>
      </c>
    </row>
    <row r="13" spans="1:107" x14ac:dyDescent="0.2">
      <c r="A13" s="17" t="s">
        <v>78</v>
      </c>
      <c r="B13" s="25" t="s">
        <v>10</v>
      </c>
      <c r="C13" s="63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5"/>
    </row>
    <row r="14" spans="1:107" x14ac:dyDescent="0.2">
      <c r="A14" s="17"/>
      <c r="B14" s="26" t="s">
        <v>36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0">
        <v>0</v>
      </c>
      <c r="AC14" s="40">
        <v>0</v>
      </c>
      <c r="AD14" s="40">
        <v>0</v>
      </c>
      <c r="AE14" s="40">
        <v>0</v>
      </c>
      <c r="AF14" s="40">
        <v>0</v>
      </c>
      <c r="AG14" s="40">
        <v>0</v>
      </c>
      <c r="AH14" s="40">
        <v>0</v>
      </c>
      <c r="AI14" s="40">
        <v>0</v>
      </c>
      <c r="AJ14" s="40">
        <v>0</v>
      </c>
      <c r="AK14" s="40">
        <v>0</v>
      </c>
      <c r="AL14" s="40">
        <v>0</v>
      </c>
      <c r="AM14" s="40">
        <v>0</v>
      </c>
      <c r="AN14" s="40">
        <v>0</v>
      </c>
      <c r="AO14" s="40">
        <v>0</v>
      </c>
      <c r="AP14" s="40">
        <v>0</v>
      </c>
      <c r="AQ14" s="40">
        <v>0</v>
      </c>
      <c r="AR14" s="40">
        <v>0</v>
      </c>
      <c r="AS14" s="40">
        <v>0</v>
      </c>
      <c r="AT14" s="40">
        <v>0</v>
      </c>
      <c r="AU14" s="40">
        <v>0</v>
      </c>
      <c r="AV14" s="40">
        <v>0</v>
      </c>
      <c r="AW14" s="40">
        <v>0</v>
      </c>
      <c r="AX14" s="40">
        <v>0</v>
      </c>
      <c r="AY14" s="40">
        <v>0</v>
      </c>
      <c r="AZ14" s="40">
        <v>0</v>
      </c>
      <c r="BA14" s="40">
        <v>0</v>
      </c>
      <c r="BB14" s="40">
        <v>0</v>
      </c>
      <c r="BC14" s="40">
        <v>0</v>
      </c>
      <c r="BD14" s="40">
        <v>0</v>
      </c>
      <c r="BE14" s="40">
        <v>0</v>
      </c>
      <c r="BF14" s="40">
        <v>0</v>
      </c>
      <c r="BG14" s="40">
        <v>0</v>
      </c>
      <c r="BH14" s="40">
        <v>0</v>
      </c>
      <c r="BI14" s="40">
        <v>0</v>
      </c>
      <c r="BJ14" s="40">
        <v>0</v>
      </c>
      <c r="BK14" s="41">
        <f t="shared" ref="BK14" si="2">SUM(C14:BJ14)</f>
        <v>0</v>
      </c>
    </row>
    <row r="15" spans="1:107" x14ac:dyDescent="0.2">
      <c r="A15" s="17"/>
      <c r="B15" s="26" t="s">
        <v>93</v>
      </c>
      <c r="C15" s="39">
        <f t="shared" ref="C15:AH15" si="3">SUM(C14:C14)</f>
        <v>0</v>
      </c>
      <c r="D15" s="39">
        <f t="shared" si="3"/>
        <v>0</v>
      </c>
      <c r="E15" s="39">
        <f t="shared" si="3"/>
        <v>0</v>
      </c>
      <c r="F15" s="39">
        <f t="shared" si="3"/>
        <v>0</v>
      </c>
      <c r="G15" s="39">
        <f t="shared" si="3"/>
        <v>0</v>
      </c>
      <c r="H15" s="39">
        <f t="shared" si="3"/>
        <v>0</v>
      </c>
      <c r="I15" s="39">
        <f t="shared" si="3"/>
        <v>0</v>
      </c>
      <c r="J15" s="39">
        <f t="shared" si="3"/>
        <v>0</v>
      </c>
      <c r="K15" s="39">
        <f t="shared" si="3"/>
        <v>0</v>
      </c>
      <c r="L15" s="39">
        <f t="shared" si="3"/>
        <v>0</v>
      </c>
      <c r="M15" s="39">
        <f t="shared" si="3"/>
        <v>0</v>
      </c>
      <c r="N15" s="39">
        <f t="shared" si="3"/>
        <v>0</v>
      </c>
      <c r="O15" s="39">
        <f t="shared" si="3"/>
        <v>0</v>
      </c>
      <c r="P15" s="39">
        <f t="shared" si="3"/>
        <v>0</v>
      </c>
      <c r="Q15" s="39">
        <f t="shared" si="3"/>
        <v>0</v>
      </c>
      <c r="R15" s="39">
        <f t="shared" si="3"/>
        <v>0</v>
      </c>
      <c r="S15" s="39">
        <f t="shared" si="3"/>
        <v>0</v>
      </c>
      <c r="T15" s="39">
        <f t="shared" si="3"/>
        <v>0</v>
      </c>
      <c r="U15" s="39">
        <f t="shared" si="3"/>
        <v>0</v>
      </c>
      <c r="V15" s="39">
        <f t="shared" si="3"/>
        <v>0</v>
      </c>
      <c r="W15" s="39">
        <f t="shared" si="3"/>
        <v>0</v>
      </c>
      <c r="X15" s="39">
        <f t="shared" si="3"/>
        <v>0</v>
      </c>
      <c r="Y15" s="39">
        <f t="shared" si="3"/>
        <v>0</v>
      </c>
      <c r="Z15" s="39">
        <f t="shared" si="3"/>
        <v>0</v>
      </c>
      <c r="AA15" s="39">
        <f t="shared" si="3"/>
        <v>0</v>
      </c>
      <c r="AB15" s="39">
        <f t="shared" si="3"/>
        <v>0</v>
      </c>
      <c r="AC15" s="39">
        <f t="shared" si="3"/>
        <v>0</v>
      </c>
      <c r="AD15" s="39">
        <f t="shared" si="3"/>
        <v>0</v>
      </c>
      <c r="AE15" s="39">
        <f t="shared" si="3"/>
        <v>0</v>
      </c>
      <c r="AF15" s="39">
        <f t="shared" si="3"/>
        <v>0</v>
      </c>
      <c r="AG15" s="39">
        <f t="shared" si="3"/>
        <v>0</v>
      </c>
      <c r="AH15" s="39">
        <f t="shared" si="3"/>
        <v>0</v>
      </c>
      <c r="AI15" s="39">
        <f t="shared" ref="AI15:BK15" si="4">SUM(AI14:AI14)</f>
        <v>0</v>
      </c>
      <c r="AJ15" s="39">
        <f t="shared" si="4"/>
        <v>0</v>
      </c>
      <c r="AK15" s="39">
        <f t="shared" si="4"/>
        <v>0</v>
      </c>
      <c r="AL15" s="39">
        <f t="shared" si="4"/>
        <v>0</v>
      </c>
      <c r="AM15" s="39">
        <f t="shared" si="4"/>
        <v>0</v>
      </c>
      <c r="AN15" s="39">
        <f t="shared" si="4"/>
        <v>0</v>
      </c>
      <c r="AO15" s="39">
        <f t="shared" si="4"/>
        <v>0</v>
      </c>
      <c r="AP15" s="39">
        <f t="shared" si="4"/>
        <v>0</v>
      </c>
      <c r="AQ15" s="39">
        <f t="shared" si="4"/>
        <v>0</v>
      </c>
      <c r="AR15" s="39">
        <f t="shared" si="4"/>
        <v>0</v>
      </c>
      <c r="AS15" s="39">
        <f t="shared" si="4"/>
        <v>0</v>
      </c>
      <c r="AT15" s="39">
        <f t="shared" si="4"/>
        <v>0</v>
      </c>
      <c r="AU15" s="39">
        <f t="shared" si="4"/>
        <v>0</v>
      </c>
      <c r="AV15" s="39">
        <f t="shared" si="4"/>
        <v>0</v>
      </c>
      <c r="AW15" s="39">
        <f t="shared" si="4"/>
        <v>0</v>
      </c>
      <c r="AX15" s="39">
        <f t="shared" si="4"/>
        <v>0</v>
      </c>
      <c r="AY15" s="39">
        <f t="shared" si="4"/>
        <v>0</v>
      </c>
      <c r="AZ15" s="39">
        <f t="shared" si="4"/>
        <v>0</v>
      </c>
      <c r="BA15" s="39">
        <f t="shared" si="4"/>
        <v>0</v>
      </c>
      <c r="BB15" s="39">
        <f t="shared" si="4"/>
        <v>0</v>
      </c>
      <c r="BC15" s="39">
        <f t="shared" si="4"/>
        <v>0</v>
      </c>
      <c r="BD15" s="39">
        <f t="shared" si="4"/>
        <v>0</v>
      </c>
      <c r="BE15" s="39">
        <f t="shared" si="4"/>
        <v>0</v>
      </c>
      <c r="BF15" s="39">
        <f t="shared" si="4"/>
        <v>0</v>
      </c>
      <c r="BG15" s="39">
        <f t="shared" si="4"/>
        <v>0</v>
      </c>
      <c r="BH15" s="39">
        <f t="shared" si="4"/>
        <v>0</v>
      </c>
      <c r="BI15" s="39">
        <f t="shared" si="4"/>
        <v>0</v>
      </c>
      <c r="BJ15" s="39">
        <f t="shared" si="4"/>
        <v>0</v>
      </c>
      <c r="BK15" s="39">
        <f t="shared" si="4"/>
        <v>0</v>
      </c>
    </row>
    <row r="16" spans="1:107" x14ac:dyDescent="0.2">
      <c r="A16" s="17" t="s">
        <v>79</v>
      </c>
      <c r="B16" s="25" t="s">
        <v>13</v>
      </c>
      <c r="C16" s="63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5"/>
    </row>
    <row r="17" spans="1:67" x14ac:dyDescent="0.2">
      <c r="A17" s="17"/>
      <c r="B17" s="26" t="s">
        <v>36</v>
      </c>
      <c r="C17" s="36">
        <v>0</v>
      </c>
      <c r="D17" s="35">
        <v>0</v>
      </c>
      <c r="E17" s="35">
        <v>0</v>
      </c>
      <c r="F17" s="35">
        <v>0</v>
      </c>
      <c r="G17" s="37">
        <v>0</v>
      </c>
      <c r="H17" s="36">
        <v>0</v>
      </c>
      <c r="I17" s="35">
        <v>0</v>
      </c>
      <c r="J17" s="35">
        <v>0</v>
      </c>
      <c r="K17" s="35">
        <v>0</v>
      </c>
      <c r="L17" s="37">
        <v>0</v>
      </c>
      <c r="M17" s="36">
        <v>0</v>
      </c>
      <c r="N17" s="35">
        <v>0</v>
      </c>
      <c r="O17" s="35">
        <v>0</v>
      </c>
      <c r="P17" s="35">
        <v>0</v>
      </c>
      <c r="Q17" s="37">
        <v>0</v>
      </c>
      <c r="R17" s="36">
        <v>0</v>
      </c>
      <c r="S17" s="35">
        <v>0</v>
      </c>
      <c r="T17" s="35">
        <v>0</v>
      </c>
      <c r="U17" s="35">
        <v>0</v>
      </c>
      <c r="V17" s="37">
        <v>0</v>
      </c>
      <c r="W17" s="36">
        <v>0</v>
      </c>
      <c r="X17" s="35">
        <v>0</v>
      </c>
      <c r="Y17" s="35">
        <v>0</v>
      </c>
      <c r="Z17" s="35">
        <v>0</v>
      </c>
      <c r="AA17" s="37">
        <v>0</v>
      </c>
      <c r="AB17" s="36">
        <v>0</v>
      </c>
      <c r="AC17" s="35">
        <v>0</v>
      </c>
      <c r="AD17" s="35">
        <v>0</v>
      </c>
      <c r="AE17" s="35">
        <v>0</v>
      </c>
      <c r="AF17" s="37">
        <v>0</v>
      </c>
      <c r="AG17" s="36">
        <v>0</v>
      </c>
      <c r="AH17" s="35">
        <v>0</v>
      </c>
      <c r="AI17" s="35">
        <v>0</v>
      </c>
      <c r="AJ17" s="35">
        <v>0</v>
      </c>
      <c r="AK17" s="37">
        <v>0</v>
      </c>
      <c r="AL17" s="36">
        <v>0</v>
      </c>
      <c r="AM17" s="35">
        <v>0</v>
      </c>
      <c r="AN17" s="35">
        <v>0</v>
      </c>
      <c r="AO17" s="35">
        <v>0</v>
      </c>
      <c r="AP17" s="37">
        <v>0</v>
      </c>
      <c r="AQ17" s="36">
        <v>0</v>
      </c>
      <c r="AR17" s="35">
        <v>0</v>
      </c>
      <c r="AS17" s="35">
        <v>0</v>
      </c>
      <c r="AT17" s="35">
        <v>0</v>
      </c>
      <c r="AU17" s="37">
        <v>0</v>
      </c>
      <c r="AV17" s="36">
        <v>0</v>
      </c>
      <c r="AW17" s="35">
        <v>0</v>
      </c>
      <c r="AX17" s="35">
        <v>0</v>
      </c>
      <c r="AY17" s="35">
        <v>0</v>
      </c>
      <c r="AZ17" s="37">
        <v>0</v>
      </c>
      <c r="BA17" s="36">
        <v>0</v>
      </c>
      <c r="BB17" s="35">
        <v>0</v>
      </c>
      <c r="BC17" s="35">
        <v>0</v>
      </c>
      <c r="BD17" s="35">
        <v>0</v>
      </c>
      <c r="BE17" s="37">
        <v>0</v>
      </c>
      <c r="BF17" s="36">
        <v>0</v>
      </c>
      <c r="BG17" s="35">
        <v>0</v>
      </c>
      <c r="BH17" s="35">
        <v>0</v>
      </c>
      <c r="BI17" s="35">
        <v>0</v>
      </c>
      <c r="BJ17" s="37">
        <v>0</v>
      </c>
      <c r="BK17" s="41">
        <f>SUM(C17:BJ17)</f>
        <v>0</v>
      </c>
    </row>
    <row r="18" spans="1:67" x14ac:dyDescent="0.2">
      <c r="A18" s="17"/>
      <c r="B18" s="26" t="s">
        <v>92</v>
      </c>
      <c r="C18" s="38">
        <f t="shared" ref="C18:BJ18" si="5">SUM(C17)</f>
        <v>0</v>
      </c>
      <c r="D18" s="38">
        <f t="shared" si="5"/>
        <v>0</v>
      </c>
      <c r="E18" s="38">
        <f t="shared" si="5"/>
        <v>0</v>
      </c>
      <c r="F18" s="38">
        <f t="shared" si="5"/>
        <v>0</v>
      </c>
      <c r="G18" s="38">
        <f t="shared" si="5"/>
        <v>0</v>
      </c>
      <c r="H18" s="38">
        <f t="shared" si="5"/>
        <v>0</v>
      </c>
      <c r="I18" s="38">
        <f t="shared" si="5"/>
        <v>0</v>
      </c>
      <c r="J18" s="38">
        <f t="shared" si="5"/>
        <v>0</v>
      </c>
      <c r="K18" s="38">
        <f t="shared" si="5"/>
        <v>0</v>
      </c>
      <c r="L18" s="38">
        <f t="shared" si="5"/>
        <v>0</v>
      </c>
      <c r="M18" s="38">
        <f t="shared" si="5"/>
        <v>0</v>
      </c>
      <c r="N18" s="38">
        <f t="shared" si="5"/>
        <v>0</v>
      </c>
      <c r="O18" s="38">
        <f t="shared" si="5"/>
        <v>0</v>
      </c>
      <c r="P18" s="38">
        <f t="shared" si="5"/>
        <v>0</v>
      </c>
      <c r="Q18" s="38">
        <f t="shared" si="5"/>
        <v>0</v>
      </c>
      <c r="R18" s="38">
        <f t="shared" si="5"/>
        <v>0</v>
      </c>
      <c r="S18" s="38">
        <f t="shared" si="5"/>
        <v>0</v>
      </c>
      <c r="T18" s="38">
        <f t="shared" si="5"/>
        <v>0</v>
      </c>
      <c r="U18" s="38">
        <f t="shared" si="5"/>
        <v>0</v>
      </c>
      <c r="V18" s="38">
        <f t="shared" si="5"/>
        <v>0</v>
      </c>
      <c r="W18" s="38">
        <f t="shared" si="5"/>
        <v>0</v>
      </c>
      <c r="X18" s="38">
        <f t="shared" si="5"/>
        <v>0</v>
      </c>
      <c r="Y18" s="38">
        <f t="shared" si="5"/>
        <v>0</v>
      </c>
      <c r="Z18" s="38">
        <f t="shared" si="5"/>
        <v>0</v>
      </c>
      <c r="AA18" s="38">
        <f t="shared" si="5"/>
        <v>0</v>
      </c>
      <c r="AB18" s="38">
        <f t="shared" si="5"/>
        <v>0</v>
      </c>
      <c r="AC18" s="38">
        <f t="shared" si="5"/>
        <v>0</v>
      </c>
      <c r="AD18" s="38">
        <f t="shared" si="5"/>
        <v>0</v>
      </c>
      <c r="AE18" s="38">
        <f t="shared" si="5"/>
        <v>0</v>
      </c>
      <c r="AF18" s="38">
        <f t="shared" si="5"/>
        <v>0</v>
      </c>
      <c r="AG18" s="38">
        <f t="shared" si="5"/>
        <v>0</v>
      </c>
      <c r="AH18" s="38">
        <f t="shared" si="5"/>
        <v>0</v>
      </c>
      <c r="AI18" s="38">
        <f t="shared" si="5"/>
        <v>0</v>
      </c>
      <c r="AJ18" s="38">
        <f t="shared" si="5"/>
        <v>0</v>
      </c>
      <c r="AK18" s="38">
        <f t="shared" si="5"/>
        <v>0</v>
      </c>
      <c r="AL18" s="38">
        <f t="shared" si="5"/>
        <v>0</v>
      </c>
      <c r="AM18" s="38">
        <f t="shared" si="5"/>
        <v>0</v>
      </c>
      <c r="AN18" s="38">
        <f t="shared" si="5"/>
        <v>0</v>
      </c>
      <c r="AO18" s="38">
        <f t="shared" si="5"/>
        <v>0</v>
      </c>
      <c r="AP18" s="38">
        <f t="shared" si="5"/>
        <v>0</v>
      </c>
      <c r="AQ18" s="38">
        <f t="shared" si="5"/>
        <v>0</v>
      </c>
      <c r="AR18" s="38">
        <f t="shared" si="5"/>
        <v>0</v>
      </c>
      <c r="AS18" s="38">
        <f t="shared" si="5"/>
        <v>0</v>
      </c>
      <c r="AT18" s="38">
        <f t="shared" si="5"/>
        <v>0</v>
      </c>
      <c r="AU18" s="38">
        <f t="shared" si="5"/>
        <v>0</v>
      </c>
      <c r="AV18" s="38">
        <f t="shared" si="5"/>
        <v>0</v>
      </c>
      <c r="AW18" s="38">
        <f t="shared" si="5"/>
        <v>0</v>
      </c>
      <c r="AX18" s="38">
        <f t="shared" si="5"/>
        <v>0</v>
      </c>
      <c r="AY18" s="38">
        <f t="shared" si="5"/>
        <v>0</v>
      </c>
      <c r="AZ18" s="38">
        <f t="shared" si="5"/>
        <v>0</v>
      </c>
      <c r="BA18" s="38">
        <f t="shared" si="5"/>
        <v>0</v>
      </c>
      <c r="BB18" s="38">
        <f t="shared" si="5"/>
        <v>0</v>
      </c>
      <c r="BC18" s="38">
        <f t="shared" si="5"/>
        <v>0</v>
      </c>
      <c r="BD18" s="38">
        <f t="shared" si="5"/>
        <v>0</v>
      </c>
      <c r="BE18" s="38">
        <f t="shared" si="5"/>
        <v>0</v>
      </c>
      <c r="BF18" s="38">
        <f t="shared" si="5"/>
        <v>0</v>
      </c>
      <c r="BG18" s="38">
        <f t="shared" si="5"/>
        <v>0</v>
      </c>
      <c r="BH18" s="38">
        <f t="shared" si="5"/>
        <v>0</v>
      </c>
      <c r="BI18" s="38">
        <f t="shared" si="5"/>
        <v>0</v>
      </c>
      <c r="BJ18" s="38">
        <f t="shared" si="5"/>
        <v>0</v>
      </c>
      <c r="BK18" s="39">
        <f>SUM(BK17)</f>
        <v>0</v>
      </c>
    </row>
    <row r="19" spans="1:67" x14ac:dyDescent="0.2">
      <c r="A19" s="17" t="s">
        <v>81</v>
      </c>
      <c r="B19" s="33" t="s">
        <v>97</v>
      </c>
      <c r="C19" s="63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</row>
    <row r="20" spans="1:67" x14ac:dyDescent="0.2">
      <c r="A20" s="17"/>
      <c r="B20" s="26" t="s">
        <v>36</v>
      </c>
      <c r="C20" s="36">
        <v>0</v>
      </c>
      <c r="D20" s="35">
        <v>0</v>
      </c>
      <c r="E20" s="35">
        <v>0</v>
      </c>
      <c r="F20" s="35">
        <v>0</v>
      </c>
      <c r="G20" s="37">
        <v>0</v>
      </c>
      <c r="H20" s="36">
        <v>0</v>
      </c>
      <c r="I20" s="35">
        <v>0</v>
      </c>
      <c r="J20" s="35">
        <v>0</v>
      </c>
      <c r="K20" s="35">
        <v>0</v>
      </c>
      <c r="L20" s="37">
        <v>0</v>
      </c>
      <c r="M20" s="36">
        <v>0</v>
      </c>
      <c r="N20" s="35">
        <v>0</v>
      </c>
      <c r="O20" s="35">
        <v>0</v>
      </c>
      <c r="P20" s="35">
        <v>0</v>
      </c>
      <c r="Q20" s="37">
        <v>0</v>
      </c>
      <c r="R20" s="36">
        <v>0</v>
      </c>
      <c r="S20" s="35">
        <v>0</v>
      </c>
      <c r="T20" s="35">
        <v>0</v>
      </c>
      <c r="U20" s="35">
        <v>0</v>
      </c>
      <c r="V20" s="37">
        <v>0</v>
      </c>
      <c r="W20" s="36">
        <v>0</v>
      </c>
      <c r="X20" s="35">
        <v>0</v>
      </c>
      <c r="Y20" s="35">
        <v>0</v>
      </c>
      <c r="Z20" s="35">
        <v>0</v>
      </c>
      <c r="AA20" s="37">
        <v>0</v>
      </c>
      <c r="AB20" s="36">
        <v>0</v>
      </c>
      <c r="AC20" s="35">
        <v>0</v>
      </c>
      <c r="AD20" s="35">
        <v>0</v>
      </c>
      <c r="AE20" s="35">
        <v>0</v>
      </c>
      <c r="AF20" s="37">
        <v>0</v>
      </c>
      <c r="AG20" s="36">
        <v>0</v>
      </c>
      <c r="AH20" s="35">
        <v>0</v>
      </c>
      <c r="AI20" s="35">
        <v>0</v>
      </c>
      <c r="AJ20" s="35">
        <v>0</v>
      </c>
      <c r="AK20" s="37">
        <v>0</v>
      </c>
      <c r="AL20" s="36">
        <v>0</v>
      </c>
      <c r="AM20" s="35">
        <v>0</v>
      </c>
      <c r="AN20" s="35">
        <v>0</v>
      </c>
      <c r="AO20" s="35">
        <v>0</v>
      </c>
      <c r="AP20" s="37">
        <v>0</v>
      </c>
      <c r="AQ20" s="36">
        <v>0</v>
      </c>
      <c r="AR20" s="35">
        <v>0</v>
      </c>
      <c r="AS20" s="35">
        <v>0</v>
      </c>
      <c r="AT20" s="35">
        <v>0</v>
      </c>
      <c r="AU20" s="37">
        <v>0</v>
      </c>
      <c r="AV20" s="36">
        <v>0</v>
      </c>
      <c r="AW20" s="35">
        <v>0</v>
      </c>
      <c r="AX20" s="35">
        <v>0</v>
      </c>
      <c r="AY20" s="35">
        <v>0</v>
      </c>
      <c r="AZ20" s="37">
        <v>0</v>
      </c>
      <c r="BA20" s="36">
        <v>0</v>
      </c>
      <c r="BB20" s="35">
        <v>0</v>
      </c>
      <c r="BC20" s="35">
        <v>0</v>
      </c>
      <c r="BD20" s="35">
        <v>0</v>
      </c>
      <c r="BE20" s="37">
        <v>0</v>
      </c>
      <c r="BF20" s="36">
        <v>0</v>
      </c>
      <c r="BG20" s="35">
        <v>0</v>
      </c>
      <c r="BH20" s="35">
        <v>0</v>
      </c>
      <c r="BI20" s="35">
        <v>0</v>
      </c>
      <c r="BJ20" s="37">
        <v>0</v>
      </c>
      <c r="BK20" s="41">
        <f>SUM(C20:BJ20)</f>
        <v>0</v>
      </c>
    </row>
    <row r="21" spans="1:67" x14ac:dyDescent="0.2">
      <c r="A21" s="17"/>
      <c r="B21" s="26" t="s">
        <v>91</v>
      </c>
      <c r="C21" s="38">
        <f t="shared" ref="C21:BJ21" si="6">SUM(C20)</f>
        <v>0</v>
      </c>
      <c r="D21" s="38">
        <f t="shared" si="6"/>
        <v>0</v>
      </c>
      <c r="E21" s="38">
        <f t="shared" si="6"/>
        <v>0</v>
      </c>
      <c r="F21" s="38">
        <f t="shared" si="6"/>
        <v>0</v>
      </c>
      <c r="G21" s="38">
        <f t="shared" si="6"/>
        <v>0</v>
      </c>
      <c r="H21" s="38">
        <f t="shared" si="6"/>
        <v>0</v>
      </c>
      <c r="I21" s="38">
        <f t="shared" si="6"/>
        <v>0</v>
      </c>
      <c r="J21" s="38">
        <f t="shared" si="6"/>
        <v>0</v>
      </c>
      <c r="K21" s="38">
        <f t="shared" si="6"/>
        <v>0</v>
      </c>
      <c r="L21" s="38">
        <f t="shared" si="6"/>
        <v>0</v>
      </c>
      <c r="M21" s="38">
        <f t="shared" si="6"/>
        <v>0</v>
      </c>
      <c r="N21" s="38">
        <f t="shared" si="6"/>
        <v>0</v>
      </c>
      <c r="O21" s="38">
        <f t="shared" si="6"/>
        <v>0</v>
      </c>
      <c r="P21" s="38">
        <f t="shared" si="6"/>
        <v>0</v>
      </c>
      <c r="Q21" s="38">
        <f t="shared" si="6"/>
        <v>0</v>
      </c>
      <c r="R21" s="38">
        <f t="shared" si="6"/>
        <v>0</v>
      </c>
      <c r="S21" s="38">
        <f t="shared" si="6"/>
        <v>0</v>
      </c>
      <c r="T21" s="38">
        <f t="shared" si="6"/>
        <v>0</v>
      </c>
      <c r="U21" s="38">
        <f t="shared" si="6"/>
        <v>0</v>
      </c>
      <c r="V21" s="38">
        <f t="shared" si="6"/>
        <v>0</v>
      </c>
      <c r="W21" s="38">
        <f t="shared" si="6"/>
        <v>0</v>
      </c>
      <c r="X21" s="38">
        <f t="shared" si="6"/>
        <v>0</v>
      </c>
      <c r="Y21" s="38">
        <f t="shared" si="6"/>
        <v>0</v>
      </c>
      <c r="Z21" s="38">
        <f t="shared" si="6"/>
        <v>0</v>
      </c>
      <c r="AA21" s="38">
        <f t="shared" si="6"/>
        <v>0</v>
      </c>
      <c r="AB21" s="38">
        <f t="shared" si="6"/>
        <v>0</v>
      </c>
      <c r="AC21" s="38">
        <f t="shared" si="6"/>
        <v>0</v>
      </c>
      <c r="AD21" s="38">
        <f t="shared" si="6"/>
        <v>0</v>
      </c>
      <c r="AE21" s="38">
        <f t="shared" si="6"/>
        <v>0</v>
      </c>
      <c r="AF21" s="38">
        <f t="shared" si="6"/>
        <v>0</v>
      </c>
      <c r="AG21" s="38">
        <f t="shared" si="6"/>
        <v>0</v>
      </c>
      <c r="AH21" s="38">
        <f t="shared" si="6"/>
        <v>0</v>
      </c>
      <c r="AI21" s="38">
        <f t="shared" si="6"/>
        <v>0</v>
      </c>
      <c r="AJ21" s="38">
        <f t="shared" si="6"/>
        <v>0</v>
      </c>
      <c r="AK21" s="38">
        <f t="shared" si="6"/>
        <v>0</v>
      </c>
      <c r="AL21" s="38">
        <f t="shared" si="6"/>
        <v>0</v>
      </c>
      <c r="AM21" s="38">
        <f t="shared" si="6"/>
        <v>0</v>
      </c>
      <c r="AN21" s="38">
        <f t="shared" si="6"/>
        <v>0</v>
      </c>
      <c r="AO21" s="38">
        <f t="shared" si="6"/>
        <v>0</v>
      </c>
      <c r="AP21" s="38">
        <f t="shared" si="6"/>
        <v>0</v>
      </c>
      <c r="AQ21" s="38">
        <f t="shared" si="6"/>
        <v>0</v>
      </c>
      <c r="AR21" s="38">
        <f t="shared" si="6"/>
        <v>0</v>
      </c>
      <c r="AS21" s="38">
        <f t="shared" si="6"/>
        <v>0</v>
      </c>
      <c r="AT21" s="38">
        <f t="shared" si="6"/>
        <v>0</v>
      </c>
      <c r="AU21" s="38">
        <f t="shared" si="6"/>
        <v>0</v>
      </c>
      <c r="AV21" s="38">
        <f t="shared" si="6"/>
        <v>0</v>
      </c>
      <c r="AW21" s="38">
        <f t="shared" si="6"/>
        <v>0</v>
      </c>
      <c r="AX21" s="38">
        <f t="shared" si="6"/>
        <v>0</v>
      </c>
      <c r="AY21" s="38">
        <f t="shared" si="6"/>
        <v>0</v>
      </c>
      <c r="AZ21" s="38">
        <f t="shared" si="6"/>
        <v>0</v>
      </c>
      <c r="BA21" s="38">
        <f t="shared" si="6"/>
        <v>0</v>
      </c>
      <c r="BB21" s="38">
        <f t="shared" si="6"/>
        <v>0</v>
      </c>
      <c r="BC21" s="38">
        <f t="shared" si="6"/>
        <v>0</v>
      </c>
      <c r="BD21" s="38">
        <f t="shared" si="6"/>
        <v>0</v>
      </c>
      <c r="BE21" s="38">
        <f t="shared" si="6"/>
        <v>0</v>
      </c>
      <c r="BF21" s="38">
        <f t="shared" si="6"/>
        <v>0</v>
      </c>
      <c r="BG21" s="38">
        <f t="shared" si="6"/>
        <v>0</v>
      </c>
      <c r="BH21" s="38">
        <f t="shared" si="6"/>
        <v>0</v>
      </c>
      <c r="BI21" s="38">
        <f t="shared" si="6"/>
        <v>0</v>
      </c>
      <c r="BJ21" s="38">
        <f t="shared" si="6"/>
        <v>0</v>
      </c>
      <c r="BK21" s="39">
        <f>SUM(BK20)</f>
        <v>0</v>
      </c>
    </row>
    <row r="22" spans="1:67" x14ac:dyDescent="0.2">
      <c r="A22" s="17" t="s">
        <v>82</v>
      </c>
      <c r="B22" s="25" t="s">
        <v>14</v>
      </c>
      <c r="C22" s="63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5"/>
    </row>
    <row r="23" spans="1:67" x14ac:dyDescent="0.2">
      <c r="A23" s="17"/>
      <c r="B23" s="34" t="s">
        <v>117</v>
      </c>
      <c r="C23" s="40">
        <v>0</v>
      </c>
      <c r="D23" s="40">
        <v>0.66063014079999993</v>
      </c>
      <c r="E23" s="40">
        <v>0</v>
      </c>
      <c r="F23" s="40">
        <v>0</v>
      </c>
      <c r="G23" s="40">
        <v>0</v>
      </c>
      <c r="H23" s="40">
        <v>0.60335856669800014</v>
      </c>
      <c r="I23" s="40">
        <v>0.99282204503320004</v>
      </c>
      <c r="J23" s="40">
        <v>1.6977743015666</v>
      </c>
      <c r="K23" s="40">
        <v>0</v>
      </c>
      <c r="L23" s="40">
        <v>1.1581682107330002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0.36287082896590001</v>
      </c>
      <c r="S23" s="40">
        <v>3.3084142800000001E-2</v>
      </c>
      <c r="T23" s="40">
        <v>0</v>
      </c>
      <c r="U23" s="40">
        <v>0</v>
      </c>
      <c r="V23" s="40">
        <v>0.3403036434999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0">
        <v>4.9129644018584964</v>
      </c>
      <c r="AC23" s="40">
        <v>0.30486302000000004</v>
      </c>
      <c r="AD23" s="40">
        <v>2.1943551138333</v>
      </c>
      <c r="AE23" s="40">
        <v>0</v>
      </c>
      <c r="AF23" s="40">
        <v>14.906989774596905</v>
      </c>
      <c r="AG23" s="40">
        <v>0</v>
      </c>
      <c r="AH23" s="40">
        <v>0</v>
      </c>
      <c r="AI23" s="40">
        <v>0</v>
      </c>
      <c r="AJ23" s="40">
        <v>0</v>
      </c>
      <c r="AK23" s="40">
        <v>0</v>
      </c>
      <c r="AL23" s="40">
        <v>5.4742372061219928</v>
      </c>
      <c r="AM23" s="40">
        <v>1.9285703868331998</v>
      </c>
      <c r="AN23" s="40">
        <v>0</v>
      </c>
      <c r="AO23" s="40">
        <v>0</v>
      </c>
      <c r="AP23" s="40">
        <v>6.8802677578309002</v>
      </c>
      <c r="AQ23" s="40">
        <v>0</v>
      </c>
      <c r="AR23" s="40">
        <v>0</v>
      </c>
      <c r="AS23" s="40">
        <v>0</v>
      </c>
      <c r="AT23" s="40">
        <v>0</v>
      </c>
      <c r="AU23" s="40">
        <v>0</v>
      </c>
      <c r="AV23" s="40">
        <v>7.2382297356553016</v>
      </c>
      <c r="AW23" s="40">
        <v>35.038987712965799</v>
      </c>
      <c r="AX23" s="40">
        <v>8.8335340638332998</v>
      </c>
      <c r="AY23" s="40">
        <v>0</v>
      </c>
      <c r="AZ23" s="40">
        <v>18.258974218563502</v>
      </c>
      <c r="BA23" s="40">
        <v>0</v>
      </c>
      <c r="BB23" s="40">
        <v>0</v>
      </c>
      <c r="BC23" s="40">
        <v>0</v>
      </c>
      <c r="BD23" s="40">
        <v>0</v>
      </c>
      <c r="BE23" s="40">
        <v>0</v>
      </c>
      <c r="BF23" s="40">
        <v>0.97882294539729975</v>
      </c>
      <c r="BG23" s="40">
        <v>6.1089994266600001E-2</v>
      </c>
      <c r="BH23" s="40">
        <v>1.6185816531999999</v>
      </c>
      <c r="BI23" s="40">
        <v>0</v>
      </c>
      <c r="BJ23" s="40">
        <v>2.8929391779995002</v>
      </c>
      <c r="BK23" s="41">
        <f>SUM(C23:BJ23)</f>
        <v>117.37241904305267</v>
      </c>
      <c r="BL23" s="42"/>
      <c r="BN23" s="42"/>
    </row>
    <row r="24" spans="1:67" x14ac:dyDescent="0.2">
      <c r="A24" s="17"/>
      <c r="B24" s="34" t="s">
        <v>103</v>
      </c>
      <c r="C24" s="40">
        <v>0</v>
      </c>
      <c r="D24" s="40">
        <v>0.60342212110000004</v>
      </c>
      <c r="E24" s="40">
        <v>0</v>
      </c>
      <c r="F24" s="40">
        <v>0</v>
      </c>
      <c r="G24" s="40">
        <v>0</v>
      </c>
      <c r="H24" s="40">
        <v>0.15366880033290001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5.2908851532600019E-2</v>
      </c>
      <c r="S24" s="40">
        <v>0</v>
      </c>
      <c r="T24" s="40">
        <v>0.3940438611</v>
      </c>
      <c r="U24" s="40">
        <v>0</v>
      </c>
      <c r="V24" s="40">
        <v>6.7429452200000004E-2</v>
      </c>
      <c r="W24" s="40">
        <v>0</v>
      </c>
      <c r="X24" s="40">
        <v>0</v>
      </c>
      <c r="Y24" s="40">
        <v>0</v>
      </c>
      <c r="Z24" s="40">
        <v>0</v>
      </c>
      <c r="AA24" s="40">
        <v>0</v>
      </c>
      <c r="AB24" s="40">
        <v>3.0897413370178977</v>
      </c>
      <c r="AC24" s="40">
        <v>0.45191986353320002</v>
      </c>
      <c r="AD24" s="40">
        <v>0</v>
      </c>
      <c r="AE24" s="40">
        <v>0</v>
      </c>
      <c r="AF24" s="40">
        <v>2.6877096831987992</v>
      </c>
      <c r="AG24" s="40">
        <v>0</v>
      </c>
      <c r="AH24" s="40">
        <v>0</v>
      </c>
      <c r="AI24" s="40">
        <v>0</v>
      </c>
      <c r="AJ24" s="40">
        <v>0</v>
      </c>
      <c r="AK24" s="40">
        <v>0</v>
      </c>
      <c r="AL24" s="40">
        <v>1.681500578053698</v>
      </c>
      <c r="AM24" s="40">
        <v>0.20388708049980001</v>
      </c>
      <c r="AN24" s="40">
        <v>7.1240316666600009E-2</v>
      </c>
      <c r="AO24" s="40">
        <v>0</v>
      </c>
      <c r="AP24" s="40">
        <v>0.96000456073279994</v>
      </c>
      <c r="AQ24" s="40">
        <v>0</v>
      </c>
      <c r="AR24" s="40">
        <v>0</v>
      </c>
      <c r="AS24" s="40">
        <v>0</v>
      </c>
      <c r="AT24" s="40">
        <v>0</v>
      </c>
      <c r="AU24" s="40">
        <v>0</v>
      </c>
      <c r="AV24" s="40">
        <v>2.829217419689301</v>
      </c>
      <c r="AW24" s="40">
        <v>4.9692989862663</v>
      </c>
      <c r="AX24" s="40">
        <v>0</v>
      </c>
      <c r="AY24" s="40">
        <v>0</v>
      </c>
      <c r="AZ24" s="40">
        <v>2.2842614081659005</v>
      </c>
      <c r="BA24" s="40">
        <v>0</v>
      </c>
      <c r="BB24" s="40">
        <v>0</v>
      </c>
      <c r="BC24" s="40">
        <v>0</v>
      </c>
      <c r="BD24" s="40">
        <v>0</v>
      </c>
      <c r="BE24" s="40">
        <v>0</v>
      </c>
      <c r="BF24" s="40">
        <v>0.42364050549580018</v>
      </c>
      <c r="BG24" s="40">
        <v>0.23306453106659999</v>
      </c>
      <c r="BH24" s="40">
        <v>0.49140403090000001</v>
      </c>
      <c r="BI24" s="40">
        <v>0</v>
      </c>
      <c r="BJ24" s="40">
        <v>0.32679265013319997</v>
      </c>
      <c r="BK24" s="41">
        <f>SUM(C24:BJ24)</f>
        <v>21.975156037685398</v>
      </c>
      <c r="BL24" s="42"/>
      <c r="BM24" s="43"/>
      <c r="BN24" s="42"/>
    </row>
    <row r="25" spans="1:67" x14ac:dyDescent="0.2">
      <c r="A25" s="17"/>
      <c r="B25" s="34" t="s">
        <v>104</v>
      </c>
      <c r="C25" s="40">
        <v>0</v>
      </c>
      <c r="D25" s="40">
        <v>8.1160864930998997</v>
      </c>
      <c r="E25" s="40">
        <v>0</v>
      </c>
      <c r="F25" s="40">
        <v>0</v>
      </c>
      <c r="G25" s="40">
        <v>0</v>
      </c>
      <c r="H25" s="40">
        <v>0.3238389631984</v>
      </c>
      <c r="I25" s="40">
        <v>9.521942972599799</v>
      </c>
      <c r="J25" s="40">
        <v>3.9048980295998996</v>
      </c>
      <c r="K25" s="40">
        <v>0</v>
      </c>
      <c r="L25" s="40">
        <v>0.57812164273319999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0.16737039803269999</v>
      </c>
      <c r="S25" s="40">
        <v>0</v>
      </c>
      <c r="T25" s="40">
        <v>0</v>
      </c>
      <c r="U25" s="40">
        <v>0</v>
      </c>
      <c r="V25" s="40">
        <v>0.1144445381666</v>
      </c>
      <c r="W25" s="40">
        <v>0</v>
      </c>
      <c r="X25" s="40">
        <v>0</v>
      </c>
      <c r="Y25" s="40">
        <v>0</v>
      </c>
      <c r="Z25" s="40">
        <v>0</v>
      </c>
      <c r="AA25" s="40">
        <v>0</v>
      </c>
      <c r="AB25" s="40">
        <v>0.70156905049789997</v>
      </c>
      <c r="AC25" s="40">
        <v>0.58670506196659999</v>
      </c>
      <c r="AD25" s="40">
        <v>0.93246792846659998</v>
      </c>
      <c r="AE25" s="40">
        <v>0</v>
      </c>
      <c r="AF25" s="40">
        <v>4.7459755299656008</v>
      </c>
      <c r="AG25" s="40">
        <v>0</v>
      </c>
      <c r="AH25" s="40">
        <v>0</v>
      </c>
      <c r="AI25" s="40">
        <v>0</v>
      </c>
      <c r="AJ25" s="40">
        <v>0</v>
      </c>
      <c r="AK25" s="40">
        <v>0</v>
      </c>
      <c r="AL25" s="40">
        <v>0.41518361489890004</v>
      </c>
      <c r="AM25" s="40">
        <v>7.5774722533200001E-2</v>
      </c>
      <c r="AN25" s="40">
        <v>9.0029323800000005E-2</v>
      </c>
      <c r="AO25" s="40">
        <v>0</v>
      </c>
      <c r="AP25" s="40">
        <v>1.0679382253997001</v>
      </c>
      <c r="AQ25" s="40">
        <v>0</v>
      </c>
      <c r="AR25" s="40">
        <v>0</v>
      </c>
      <c r="AS25" s="40">
        <v>0</v>
      </c>
      <c r="AT25" s="40">
        <v>0</v>
      </c>
      <c r="AU25" s="40">
        <v>0</v>
      </c>
      <c r="AV25" s="40">
        <v>1.8450661200947995</v>
      </c>
      <c r="AW25" s="40">
        <v>18.671656537632998</v>
      </c>
      <c r="AX25" s="40">
        <v>11.6003470003666</v>
      </c>
      <c r="AY25" s="40">
        <v>0</v>
      </c>
      <c r="AZ25" s="40">
        <v>3.9514129398984998</v>
      </c>
      <c r="BA25" s="40">
        <v>0</v>
      </c>
      <c r="BB25" s="40">
        <v>0</v>
      </c>
      <c r="BC25" s="40">
        <v>0</v>
      </c>
      <c r="BD25" s="40">
        <v>0</v>
      </c>
      <c r="BE25" s="40">
        <v>0</v>
      </c>
      <c r="BF25" s="40">
        <v>0.31932721243240003</v>
      </c>
      <c r="BG25" s="40">
        <v>0</v>
      </c>
      <c r="BH25" s="40">
        <v>0</v>
      </c>
      <c r="BI25" s="40">
        <v>0</v>
      </c>
      <c r="BJ25" s="40">
        <v>0.57565425723329999</v>
      </c>
      <c r="BK25" s="41">
        <f>SUM(C25:BJ25)</f>
        <v>68.305810562617594</v>
      </c>
      <c r="BM25" s="42"/>
      <c r="BO25" s="42"/>
    </row>
    <row r="26" spans="1:67" x14ac:dyDescent="0.2">
      <c r="A26" s="17"/>
      <c r="B26" s="34" t="s">
        <v>105</v>
      </c>
      <c r="C26" s="40">
        <v>0</v>
      </c>
      <c r="D26" s="40">
        <v>0.6554661574999</v>
      </c>
      <c r="E26" s="40">
        <v>0</v>
      </c>
      <c r="F26" s="40">
        <v>0</v>
      </c>
      <c r="G26" s="40">
        <v>0</v>
      </c>
      <c r="H26" s="40">
        <v>1.4893282297282007</v>
      </c>
      <c r="I26" s="40">
        <v>64.855576029742664</v>
      </c>
      <c r="J26" s="40">
        <v>24.646637439068467</v>
      </c>
      <c r="K26" s="40">
        <v>0</v>
      </c>
      <c r="L26" s="40">
        <v>9.9400350387979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0.88070679389670004</v>
      </c>
      <c r="S26" s="40">
        <v>9.5380660318998007</v>
      </c>
      <c r="T26" s="40">
        <v>31.854189860766603</v>
      </c>
      <c r="U26" s="40">
        <v>0</v>
      </c>
      <c r="V26" s="40">
        <v>1.7441005790656998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0">
        <v>3.425986708059702</v>
      </c>
      <c r="AC26" s="40">
        <v>14.419217045209525</v>
      </c>
      <c r="AD26" s="40">
        <v>2.1583987670666001</v>
      </c>
      <c r="AE26" s="40">
        <v>0</v>
      </c>
      <c r="AF26" s="40">
        <v>80.43587960075979</v>
      </c>
      <c r="AG26" s="40">
        <v>0</v>
      </c>
      <c r="AH26" s="40">
        <v>0</v>
      </c>
      <c r="AI26" s="40">
        <v>0</v>
      </c>
      <c r="AJ26" s="40">
        <v>0</v>
      </c>
      <c r="AK26" s="40">
        <v>0</v>
      </c>
      <c r="AL26" s="40">
        <v>3.6375221657911987</v>
      </c>
      <c r="AM26" s="40">
        <v>9.0524149322992002</v>
      </c>
      <c r="AN26" s="40">
        <v>56.2661807527329</v>
      </c>
      <c r="AO26" s="40">
        <v>0</v>
      </c>
      <c r="AP26" s="40">
        <v>14.039802631763402</v>
      </c>
      <c r="AQ26" s="40">
        <v>0</v>
      </c>
      <c r="AR26" s="40">
        <v>0</v>
      </c>
      <c r="AS26" s="40">
        <v>0</v>
      </c>
      <c r="AT26" s="40">
        <v>0</v>
      </c>
      <c r="AU26" s="40">
        <v>0</v>
      </c>
      <c r="AV26" s="40">
        <v>9.936392933039901</v>
      </c>
      <c r="AW26" s="40">
        <v>74.490303278062541</v>
      </c>
      <c r="AX26" s="40">
        <v>0</v>
      </c>
      <c r="AY26" s="40">
        <v>0</v>
      </c>
      <c r="AZ26" s="40">
        <v>24.042737181660307</v>
      </c>
      <c r="BA26" s="40">
        <v>0</v>
      </c>
      <c r="BB26" s="40">
        <v>0</v>
      </c>
      <c r="BC26" s="40">
        <v>0</v>
      </c>
      <c r="BD26" s="40">
        <v>0</v>
      </c>
      <c r="BE26" s="40">
        <v>0</v>
      </c>
      <c r="BF26" s="40">
        <v>1.5616804903597998</v>
      </c>
      <c r="BG26" s="40">
        <v>3.9944949389658002</v>
      </c>
      <c r="BH26" s="40">
        <v>9.7526047474998006</v>
      </c>
      <c r="BI26" s="40">
        <v>0</v>
      </c>
      <c r="BJ26" s="40">
        <v>4.1623108055317006</v>
      </c>
      <c r="BK26" s="41">
        <f>SUM(C26:BJ26)</f>
        <v>456.98003313926802</v>
      </c>
      <c r="BL26" s="42"/>
      <c r="BN26" s="42"/>
    </row>
    <row r="27" spans="1:67" x14ac:dyDescent="0.2">
      <c r="A27" s="17"/>
      <c r="B27" s="26" t="s">
        <v>90</v>
      </c>
      <c r="C27" s="38">
        <f>SUM(C23:C26)</f>
        <v>0</v>
      </c>
      <c r="D27" s="38">
        <f t="shared" ref="D27:BJ27" si="7">SUM(D23:D26)</f>
        <v>10.035604912499799</v>
      </c>
      <c r="E27" s="38">
        <f t="shared" si="7"/>
        <v>0</v>
      </c>
      <c r="F27" s="38">
        <f t="shared" si="7"/>
        <v>0</v>
      </c>
      <c r="G27" s="38">
        <f t="shared" si="7"/>
        <v>0</v>
      </c>
      <c r="H27" s="38">
        <f t="shared" si="7"/>
        <v>2.5701945599575007</v>
      </c>
      <c r="I27" s="38">
        <f t="shared" si="7"/>
        <v>75.370341047375661</v>
      </c>
      <c r="J27" s="38">
        <f t="shared" si="7"/>
        <v>30.249309770234966</v>
      </c>
      <c r="K27" s="38">
        <f t="shared" si="7"/>
        <v>0</v>
      </c>
      <c r="L27" s="38">
        <f t="shared" si="7"/>
        <v>11.6763248922641</v>
      </c>
      <c r="M27" s="38">
        <f t="shared" si="7"/>
        <v>0</v>
      </c>
      <c r="N27" s="38">
        <f t="shared" si="7"/>
        <v>0</v>
      </c>
      <c r="O27" s="38">
        <f t="shared" si="7"/>
        <v>0</v>
      </c>
      <c r="P27" s="38">
        <f t="shared" si="7"/>
        <v>0</v>
      </c>
      <c r="Q27" s="38">
        <f t="shared" si="7"/>
        <v>0</v>
      </c>
      <c r="R27" s="38">
        <f t="shared" si="7"/>
        <v>1.4638568724279</v>
      </c>
      <c r="S27" s="38">
        <f t="shared" si="7"/>
        <v>9.5711501746998007</v>
      </c>
      <c r="T27" s="38">
        <f t="shared" si="7"/>
        <v>32.248233721866605</v>
      </c>
      <c r="U27" s="38">
        <f t="shared" si="7"/>
        <v>0</v>
      </c>
      <c r="V27" s="38">
        <f t="shared" si="7"/>
        <v>2.2662782129321997</v>
      </c>
      <c r="W27" s="38">
        <f t="shared" si="7"/>
        <v>0</v>
      </c>
      <c r="X27" s="38">
        <f t="shared" si="7"/>
        <v>0</v>
      </c>
      <c r="Y27" s="38">
        <f t="shared" si="7"/>
        <v>0</v>
      </c>
      <c r="Z27" s="38">
        <f t="shared" si="7"/>
        <v>0</v>
      </c>
      <c r="AA27" s="38">
        <f t="shared" si="7"/>
        <v>0</v>
      </c>
      <c r="AB27" s="38">
        <f t="shared" si="7"/>
        <v>12.130261497433995</v>
      </c>
      <c r="AC27" s="38">
        <f t="shared" si="7"/>
        <v>15.762704990709324</v>
      </c>
      <c r="AD27" s="38">
        <f t="shared" si="7"/>
        <v>5.2852218093665</v>
      </c>
      <c r="AE27" s="38">
        <f t="shared" si="7"/>
        <v>0</v>
      </c>
      <c r="AF27" s="38">
        <f t="shared" si="7"/>
        <v>102.77655458852109</v>
      </c>
      <c r="AG27" s="38">
        <f t="shared" si="7"/>
        <v>0</v>
      </c>
      <c r="AH27" s="38">
        <f t="shared" si="7"/>
        <v>0</v>
      </c>
      <c r="AI27" s="38">
        <f t="shared" si="7"/>
        <v>0</v>
      </c>
      <c r="AJ27" s="38">
        <f t="shared" si="7"/>
        <v>0</v>
      </c>
      <c r="AK27" s="38">
        <f t="shared" si="7"/>
        <v>0</v>
      </c>
      <c r="AL27" s="38">
        <f t="shared" si="7"/>
        <v>11.208443564865789</v>
      </c>
      <c r="AM27" s="38">
        <f t="shared" si="7"/>
        <v>11.2606471221654</v>
      </c>
      <c r="AN27" s="38">
        <f t="shared" si="7"/>
        <v>56.4274503931995</v>
      </c>
      <c r="AO27" s="38">
        <f t="shared" si="7"/>
        <v>0</v>
      </c>
      <c r="AP27" s="38">
        <f t="shared" si="7"/>
        <v>22.948013175726803</v>
      </c>
      <c r="AQ27" s="38">
        <f t="shared" si="7"/>
        <v>0</v>
      </c>
      <c r="AR27" s="38">
        <f t="shared" si="7"/>
        <v>0</v>
      </c>
      <c r="AS27" s="38">
        <f t="shared" si="7"/>
        <v>0</v>
      </c>
      <c r="AT27" s="38">
        <f t="shared" si="7"/>
        <v>0</v>
      </c>
      <c r="AU27" s="38">
        <f t="shared" si="7"/>
        <v>0</v>
      </c>
      <c r="AV27" s="38">
        <f t="shared" si="7"/>
        <v>21.848906208479303</v>
      </c>
      <c r="AW27" s="38">
        <f t="shared" si="7"/>
        <v>133.17024651492764</v>
      </c>
      <c r="AX27" s="38">
        <f t="shared" si="7"/>
        <v>20.433881064199902</v>
      </c>
      <c r="AY27" s="38">
        <f t="shared" si="7"/>
        <v>0</v>
      </c>
      <c r="AZ27" s="38">
        <f t="shared" si="7"/>
        <v>48.537385748288209</v>
      </c>
      <c r="BA27" s="38">
        <f t="shared" si="7"/>
        <v>0</v>
      </c>
      <c r="BB27" s="38">
        <f t="shared" si="7"/>
        <v>0</v>
      </c>
      <c r="BC27" s="38">
        <f t="shared" si="7"/>
        <v>0</v>
      </c>
      <c r="BD27" s="38">
        <f t="shared" si="7"/>
        <v>0</v>
      </c>
      <c r="BE27" s="38">
        <f t="shared" si="7"/>
        <v>0</v>
      </c>
      <c r="BF27" s="38">
        <f t="shared" si="7"/>
        <v>3.2834711536852996</v>
      </c>
      <c r="BG27" s="38">
        <f t="shared" si="7"/>
        <v>4.2886494642990005</v>
      </c>
      <c r="BH27" s="38">
        <f t="shared" si="7"/>
        <v>11.8625904315998</v>
      </c>
      <c r="BI27" s="38">
        <f t="shared" si="7"/>
        <v>0</v>
      </c>
      <c r="BJ27" s="38">
        <f t="shared" si="7"/>
        <v>7.9576968908977008</v>
      </c>
      <c r="BK27" s="38">
        <f>SUM(BK23:BK26)</f>
        <v>664.63341878262372</v>
      </c>
    </row>
    <row r="28" spans="1:67" x14ac:dyDescent="0.2">
      <c r="A28" s="17"/>
      <c r="B28" s="27" t="s">
        <v>80</v>
      </c>
      <c r="C28" s="38">
        <f t="shared" ref="C28:AH28" si="8">C9+C12+C15+C18+C21+C27</f>
        <v>0</v>
      </c>
      <c r="D28" s="38">
        <f t="shared" si="8"/>
        <v>98.238271350832576</v>
      </c>
      <c r="E28" s="38">
        <f t="shared" si="8"/>
        <v>27.670157767199999</v>
      </c>
      <c r="F28" s="38">
        <f t="shared" si="8"/>
        <v>0</v>
      </c>
      <c r="G28" s="38">
        <f t="shared" si="8"/>
        <v>0</v>
      </c>
      <c r="H28" s="38">
        <f t="shared" si="8"/>
        <v>6.9687785148473997</v>
      </c>
      <c r="I28" s="38">
        <f t="shared" si="8"/>
        <v>3143.9653743608978</v>
      </c>
      <c r="J28" s="38">
        <f t="shared" si="8"/>
        <v>1726.9982522530665</v>
      </c>
      <c r="K28" s="38">
        <f t="shared" si="8"/>
        <v>0</v>
      </c>
      <c r="L28" s="38">
        <f t="shared" si="8"/>
        <v>77.967693766359574</v>
      </c>
      <c r="M28" s="38">
        <f t="shared" si="8"/>
        <v>0</v>
      </c>
      <c r="N28" s="38">
        <f t="shared" si="8"/>
        <v>0</v>
      </c>
      <c r="O28" s="38">
        <f t="shared" si="8"/>
        <v>0</v>
      </c>
      <c r="P28" s="38">
        <f t="shared" si="8"/>
        <v>0</v>
      </c>
      <c r="Q28" s="38">
        <f t="shared" si="8"/>
        <v>0</v>
      </c>
      <c r="R28" s="38">
        <f t="shared" si="8"/>
        <v>3.4732639282536981</v>
      </c>
      <c r="S28" s="38">
        <f t="shared" si="8"/>
        <v>39.088153610199505</v>
      </c>
      <c r="T28" s="38">
        <f t="shared" si="8"/>
        <v>403.58938970806531</v>
      </c>
      <c r="U28" s="38">
        <f t="shared" si="8"/>
        <v>0</v>
      </c>
      <c r="V28" s="38">
        <f t="shared" si="8"/>
        <v>5.3672573624641</v>
      </c>
      <c r="W28" s="38">
        <f t="shared" si="8"/>
        <v>0</v>
      </c>
      <c r="X28" s="38">
        <f t="shared" si="8"/>
        <v>0</v>
      </c>
      <c r="Y28" s="38">
        <f t="shared" si="8"/>
        <v>0</v>
      </c>
      <c r="Z28" s="38">
        <f t="shared" si="8"/>
        <v>0</v>
      </c>
      <c r="AA28" s="38">
        <f t="shared" si="8"/>
        <v>0</v>
      </c>
      <c r="AB28" s="38">
        <f t="shared" si="8"/>
        <v>17.158325573850895</v>
      </c>
      <c r="AC28" s="38">
        <f t="shared" si="8"/>
        <v>76.244555659806011</v>
      </c>
      <c r="AD28" s="38">
        <f t="shared" si="8"/>
        <v>58.908332697132387</v>
      </c>
      <c r="AE28" s="38">
        <f t="shared" si="8"/>
        <v>0</v>
      </c>
      <c r="AF28" s="38">
        <f t="shared" si="8"/>
        <v>183.54505231340866</v>
      </c>
      <c r="AG28" s="38">
        <f t="shared" si="8"/>
        <v>0</v>
      </c>
      <c r="AH28" s="38">
        <f t="shared" si="8"/>
        <v>0</v>
      </c>
      <c r="AI28" s="38">
        <f t="shared" ref="AI28:BK28" si="9">AI9+AI12+AI15+AI18+AI21+AI27</f>
        <v>0</v>
      </c>
      <c r="AJ28" s="38">
        <f t="shared" si="9"/>
        <v>0</v>
      </c>
      <c r="AK28" s="38">
        <f t="shared" si="9"/>
        <v>0</v>
      </c>
      <c r="AL28" s="38">
        <f t="shared" si="9"/>
        <v>15.233018698483587</v>
      </c>
      <c r="AM28" s="38">
        <f t="shared" si="9"/>
        <v>65.115820493163298</v>
      </c>
      <c r="AN28" s="38">
        <f t="shared" si="9"/>
        <v>671.39956382093033</v>
      </c>
      <c r="AO28" s="38">
        <f t="shared" si="9"/>
        <v>0</v>
      </c>
      <c r="AP28" s="38">
        <f t="shared" si="9"/>
        <v>69.160623936787189</v>
      </c>
      <c r="AQ28" s="38">
        <f t="shared" si="9"/>
        <v>0</v>
      </c>
      <c r="AR28" s="38">
        <f t="shared" si="9"/>
        <v>0</v>
      </c>
      <c r="AS28" s="38">
        <f t="shared" si="9"/>
        <v>0</v>
      </c>
      <c r="AT28" s="38">
        <f t="shared" si="9"/>
        <v>0</v>
      </c>
      <c r="AU28" s="38">
        <f t="shared" si="9"/>
        <v>0</v>
      </c>
      <c r="AV28" s="38">
        <f t="shared" si="9"/>
        <v>27.748184309892103</v>
      </c>
      <c r="AW28" s="38">
        <f t="shared" si="9"/>
        <v>319.19004238610478</v>
      </c>
      <c r="AX28" s="38">
        <f t="shared" si="9"/>
        <v>27.0782139330997</v>
      </c>
      <c r="AY28" s="38">
        <f t="shared" si="9"/>
        <v>0</v>
      </c>
      <c r="AZ28" s="38">
        <f t="shared" si="9"/>
        <v>91.609460122850521</v>
      </c>
      <c r="BA28" s="38">
        <f t="shared" si="9"/>
        <v>0</v>
      </c>
      <c r="BB28" s="38">
        <f t="shared" si="9"/>
        <v>0</v>
      </c>
      <c r="BC28" s="38">
        <f t="shared" si="9"/>
        <v>0</v>
      </c>
      <c r="BD28" s="38">
        <f t="shared" si="9"/>
        <v>0</v>
      </c>
      <c r="BE28" s="38">
        <f t="shared" si="9"/>
        <v>0</v>
      </c>
      <c r="BF28" s="38">
        <f t="shared" si="9"/>
        <v>4.6773353894112004</v>
      </c>
      <c r="BG28" s="38">
        <f t="shared" si="9"/>
        <v>43.7059183333321</v>
      </c>
      <c r="BH28" s="38">
        <f t="shared" si="9"/>
        <v>44.117678474799497</v>
      </c>
      <c r="BI28" s="38">
        <f t="shared" si="9"/>
        <v>0</v>
      </c>
      <c r="BJ28" s="38">
        <f t="shared" si="9"/>
        <v>9.5948628505639011</v>
      </c>
      <c r="BK28" s="38">
        <f t="shared" si="9"/>
        <v>7257.8135816158028</v>
      </c>
    </row>
    <row r="29" spans="1:67" ht="3.75" customHeight="1" x14ac:dyDescent="0.2">
      <c r="A29" s="17"/>
      <c r="B29" s="28"/>
      <c r="C29" s="63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5"/>
    </row>
    <row r="30" spans="1:67" x14ac:dyDescent="0.2">
      <c r="A30" s="17" t="s">
        <v>1</v>
      </c>
      <c r="B30" s="24" t="s">
        <v>7</v>
      </c>
      <c r="C30" s="63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5"/>
    </row>
    <row r="31" spans="1:67" s="5" customFormat="1" x14ac:dyDescent="0.2">
      <c r="A31" s="17" t="s">
        <v>76</v>
      </c>
      <c r="B31" s="25" t="s">
        <v>2</v>
      </c>
      <c r="C31" s="72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4"/>
    </row>
    <row r="32" spans="1:67" s="50" customFormat="1" x14ac:dyDescent="0.2">
      <c r="A32" s="47"/>
      <c r="B32" s="48" t="s">
        <v>106</v>
      </c>
      <c r="C32" s="40">
        <v>0</v>
      </c>
      <c r="D32" s="40">
        <v>0.73444558433329998</v>
      </c>
      <c r="E32" s="40">
        <v>0</v>
      </c>
      <c r="F32" s="40">
        <v>0</v>
      </c>
      <c r="G32" s="40">
        <v>0</v>
      </c>
      <c r="H32" s="40">
        <v>13.44481979173519</v>
      </c>
      <c r="I32" s="40">
        <v>3.1532775166599997E-2</v>
      </c>
      <c r="J32" s="40">
        <v>0</v>
      </c>
      <c r="K32" s="40">
        <v>0</v>
      </c>
      <c r="L32" s="40">
        <v>0.97391758676569984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8.0405041502907135</v>
      </c>
      <c r="S32" s="40">
        <v>0</v>
      </c>
      <c r="T32" s="40">
        <v>0</v>
      </c>
      <c r="U32" s="40">
        <v>0</v>
      </c>
      <c r="V32" s="40">
        <v>0.45035059116640008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0">
        <v>86.112414389928702</v>
      </c>
      <c r="AC32" s="40">
        <v>1.2022645426997998</v>
      </c>
      <c r="AD32" s="40">
        <v>0</v>
      </c>
      <c r="AE32" s="40">
        <v>0</v>
      </c>
      <c r="AF32" s="40">
        <v>26.16502009295553</v>
      </c>
      <c r="AG32" s="40">
        <v>0</v>
      </c>
      <c r="AH32" s="40">
        <v>0</v>
      </c>
      <c r="AI32" s="40">
        <v>0</v>
      </c>
      <c r="AJ32" s="40">
        <v>0</v>
      </c>
      <c r="AK32" s="40">
        <v>0</v>
      </c>
      <c r="AL32" s="40">
        <v>67.540506268703027</v>
      </c>
      <c r="AM32" s="40">
        <v>0.5837177853997999</v>
      </c>
      <c r="AN32" s="40">
        <v>0</v>
      </c>
      <c r="AO32" s="40">
        <v>0</v>
      </c>
      <c r="AP32" s="40">
        <v>8.3716896498278999</v>
      </c>
      <c r="AQ32" s="40">
        <v>0</v>
      </c>
      <c r="AR32" s="40">
        <v>0</v>
      </c>
      <c r="AS32" s="40">
        <v>0</v>
      </c>
      <c r="AT32" s="40">
        <v>0</v>
      </c>
      <c r="AU32" s="40">
        <v>0</v>
      </c>
      <c r="AV32" s="40">
        <v>325.06702958838758</v>
      </c>
      <c r="AW32" s="40">
        <v>6.4149500147322982</v>
      </c>
      <c r="AX32" s="40">
        <v>0</v>
      </c>
      <c r="AY32" s="40">
        <v>0</v>
      </c>
      <c r="AZ32" s="40">
        <v>65.038498128843898</v>
      </c>
      <c r="BA32" s="40">
        <v>0</v>
      </c>
      <c r="BB32" s="40">
        <v>0</v>
      </c>
      <c r="BC32" s="40">
        <v>0</v>
      </c>
      <c r="BD32" s="40">
        <v>0</v>
      </c>
      <c r="BE32" s="40">
        <v>0</v>
      </c>
      <c r="BF32" s="40">
        <v>59.362992305344008</v>
      </c>
      <c r="BG32" s="40">
        <v>0.13478498449990001</v>
      </c>
      <c r="BH32" s="40">
        <v>0</v>
      </c>
      <c r="BI32" s="40">
        <v>0</v>
      </c>
      <c r="BJ32" s="40">
        <v>3.5155079690638997</v>
      </c>
      <c r="BK32" s="49">
        <f>SUM(C32:BJ32)</f>
        <v>673.18494619984438</v>
      </c>
    </row>
    <row r="33" spans="1:67" s="5" customFormat="1" x14ac:dyDescent="0.2">
      <c r="A33" s="17"/>
      <c r="B33" s="26" t="s">
        <v>85</v>
      </c>
      <c r="C33" s="38">
        <f>SUM(C32)</f>
        <v>0</v>
      </c>
      <c r="D33" s="38">
        <f t="shared" ref="D33:BJ33" si="10">SUM(D32)</f>
        <v>0.73444558433329998</v>
      </c>
      <c r="E33" s="38">
        <f t="shared" si="10"/>
        <v>0</v>
      </c>
      <c r="F33" s="38">
        <f t="shared" si="10"/>
        <v>0</v>
      </c>
      <c r="G33" s="38">
        <f t="shared" si="10"/>
        <v>0</v>
      </c>
      <c r="H33" s="38">
        <f t="shared" si="10"/>
        <v>13.44481979173519</v>
      </c>
      <c r="I33" s="38">
        <f t="shared" si="10"/>
        <v>3.1532775166599997E-2</v>
      </c>
      <c r="J33" s="38">
        <f t="shared" si="10"/>
        <v>0</v>
      </c>
      <c r="K33" s="38">
        <f t="shared" si="10"/>
        <v>0</v>
      </c>
      <c r="L33" s="38">
        <f t="shared" si="10"/>
        <v>0.97391758676569984</v>
      </c>
      <c r="M33" s="38">
        <f t="shared" si="10"/>
        <v>0</v>
      </c>
      <c r="N33" s="38">
        <f t="shared" si="10"/>
        <v>0</v>
      </c>
      <c r="O33" s="38">
        <f t="shared" si="10"/>
        <v>0</v>
      </c>
      <c r="P33" s="38">
        <f t="shared" si="10"/>
        <v>0</v>
      </c>
      <c r="Q33" s="38">
        <f t="shared" si="10"/>
        <v>0</v>
      </c>
      <c r="R33" s="38">
        <f t="shared" si="10"/>
        <v>8.0405041502907135</v>
      </c>
      <c r="S33" s="38">
        <f t="shared" si="10"/>
        <v>0</v>
      </c>
      <c r="T33" s="38">
        <f t="shared" si="10"/>
        <v>0</v>
      </c>
      <c r="U33" s="38">
        <f t="shared" si="10"/>
        <v>0</v>
      </c>
      <c r="V33" s="38">
        <f t="shared" si="10"/>
        <v>0.45035059116640008</v>
      </c>
      <c r="W33" s="38">
        <f t="shared" si="10"/>
        <v>0</v>
      </c>
      <c r="X33" s="38">
        <f t="shared" si="10"/>
        <v>0</v>
      </c>
      <c r="Y33" s="38">
        <f t="shared" si="10"/>
        <v>0</v>
      </c>
      <c r="Z33" s="38">
        <f t="shared" si="10"/>
        <v>0</v>
      </c>
      <c r="AA33" s="38">
        <f t="shared" si="10"/>
        <v>0</v>
      </c>
      <c r="AB33" s="38">
        <f t="shared" si="10"/>
        <v>86.112414389928702</v>
      </c>
      <c r="AC33" s="38">
        <f t="shared" si="10"/>
        <v>1.2022645426997998</v>
      </c>
      <c r="AD33" s="38">
        <f t="shared" si="10"/>
        <v>0</v>
      </c>
      <c r="AE33" s="38">
        <f t="shared" si="10"/>
        <v>0</v>
      </c>
      <c r="AF33" s="38">
        <f t="shared" si="10"/>
        <v>26.16502009295553</v>
      </c>
      <c r="AG33" s="38">
        <f t="shared" si="10"/>
        <v>0</v>
      </c>
      <c r="AH33" s="38">
        <f t="shared" si="10"/>
        <v>0</v>
      </c>
      <c r="AI33" s="38">
        <f t="shared" si="10"/>
        <v>0</v>
      </c>
      <c r="AJ33" s="38">
        <f t="shared" si="10"/>
        <v>0</v>
      </c>
      <c r="AK33" s="38">
        <f t="shared" si="10"/>
        <v>0</v>
      </c>
      <c r="AL33" s="38">
        <f t="shared" si="10"/>
        <v>67.540506268703027</v>
      </c>
      <c r="AM33" s="38">
        <f t="shared" si="10"/>
        <v>0.5837177853997999</v>
      </c>
      <c r="AN33" s="38">
        <f t="shared" si="10"/>
        <v>0</v>
      </c>
      <c r="AO33" s="38">
        <f t="shared" si="10"/>
        <v>0</v>
      </c>
      <c r="AP33" s="38">
        <f t="shared" si="10"/>
        <v>8.3716896498278999</v>
      </c>
      <c r="AQ33" s="38">
        <f t="shared" si="10"/>
        <v>0</v>
      </c>
      <c r="AR33" s="38">
        <f t="shared" si="10"/>
        <v>0</v>
      </c>
      <c r="AS33" s="38">
        <f t="shared" si="10"/>
        <v>0</v>
      </c>
      <c r="AT33" s="38">
        <f t="shared" si="10"/>
        <v>0</v>
      </c>
      <c r="AU33" s="38">
        <f t="shared" si="10"/>
        <v>0</v>
      </c>
      <c r="AV33" s="38">
        <f t="shared" si="10"/>
        <v>325.06702958838758</v>
      </c>
      <c r="AW33" s="38">
        <f t="shared" si="10"/>
        <v>6.4149500147322982</v>
      </c>
      <c r="AX33" s="38">
        <f t="shared" si="10"/>
        <v>0</v>
      </c>
      <c r="AY33" s="38">
        <f t="shared" si="10"/>
        <v>0</v>
      </c>
      <c r="AZ33" s="38">
        <f t="shared" si="10"/>
        <v>65.038498128843898</v>
      </c>
      <c r="BA33" s="38">
        <f t="shared" si="10"/>
        <v>0</v>
      </c>
      <c r="BB33" s="38">
        <f t="shared" si="10"/>
        <v>0</v>
      </c>
      <c r="BC33" s="38">
        <f t="shared" si="10"/>
        <v>0</v>
      </c>
      <c r="BD33" s="38">
        <f t="shared" si="10"/>
        <v>0</v>
      </c>
      <c r="BE33" s="38">
        <f t="shared" si="10"/>
        <v>0</v>
      </c>
      <c r="BF33" s="38">
        <f t="shared" si="10"/>
        <v>59.362992305344008</v>
      </c>
      <c r="BG33" s="38">
        <f t="shared" si="10"/>
        <v>0.13478498449990001</v>
      </c>
      <c r="BH33" s="38">
        <f t="shared" si="10"/>
        <v>0</v>
      </c>
      <c r="BI33" s="38">
        <f t="shared" si="10"/>
        <v>0</v>
      </c>
      <c r="BJ33" s="38">
        <f t="shared" si="10"/>
        <v>3.5155079690638997</v>
      </c>
      <c r="BK33" s="38">
        <f>SUM(BK32)</f>
        <v>673.18494619984438</v>
      </c>
    </row>
    <row r="34" spans="1:67" x14ac:dyDescent="0.2">
      <c r="A34" s="17" t="s">
        <v>77</v>
      </c>
      <c r="B34" s="25" t="s">
        <v>15</v>
      </c>
      <c r="C34" s="63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5"/>
    </row>
    <row r="35" spans="1:67" x14ac:dyDescent="0.2">
      <c r="A35" s="17"/>
      <c r="B35" s="34" t="s">
        <v>107</v>
      </c>
      <c r="C35" s="40">
        <v>0</v>
      </c>
      <c r="D35" s="40">
        <v>0.71442409009999996</v>
      </c>
      <c r="E35" s="40">
        <v>0</v>
      </c>
      <c r="F35" s="40">
        <v>0</v>
      </c>
      <c r="G35" s="40">
        <v>0</v>
      </c>
      <c r="H35" s="40">
        <v>5.4969852344749999</v>
      </c>
      <c r="I35" s="40">
        <v>1.7270422741664999</v>
      </c>
      <c r="J35" s="40">
        <v>0</v>
      </c>
      <c r="K35" s="40">
        <v>0</v>
      </c>
      <c r="L35" s="40">
        <v>2.8616993138988005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1.8272908336181006</v>
      </c>
      <c r="S35" s="40">
        <v>0</v>
      </c>
      <c r="T35" s="40">
        <v>0</v>
      </c>
      <c r="U35" s="40">
        <v>0</v>
      </c>
      <c r="V35" s="40">
        <v>0.77350353933290006</v>
      </c>
      <c r="W35" s="40">
        <v>0</v>
      </c>
      <c r="X35" s="40">
        <v>0</v>
      </c>
      <c r="Y35" s="40">
        <v>0</v>
      </c>
      <c r="Z35" s="40">
        <v>0</v>
      </c>
      <c r="AA35" s="40">
        <v>0</v>
      </c>
      <c r="AB35" s="40">
        <v>42.348393449289382</v>
      </c>
      <c r="AC35" s="40">
        <v>2.9590270272328003</v>
      </c>
      <c r="AD35" s="40">
        <v>0</v>
      </c>
      <c r="AE35" s="40">
        <v>0</v>
      </c>
      <c r="AF35" s="40">
        <v>21.516992189890402</v>
      </c>
      <c r="AG35" s="40">
        <v>0</v>
      </c>
      <c r="AH35" s="40">
        <v>0</v>
      </c>
      <c r="AI35" s="40">
        <v>0</v>
      </c>
      <c r="AJ35" s="40">
        <v>0</v>
      </c>
      <c r="AK35" s="40">
        <v>0</v>
      </c>
      <c r="AL35" s="40">
        <v>34.701471810646865</v>
      </c>
      <c r="AM35" s="40">
        <v>0.7170976781331001</v>
      </c>
      <c r="AN35" s="40">
        <v>0</v>
      </c>
      <c r="AO35" s="40">
        <v>0</v>
      </c>
      <c r="AP35" s="40">
        <v>5.5554669527627993</v>
      </c>
      <c r="AQ35" s="40">
        <v>0</v>
      </c>
      <c r="AR35" s="40">
        <v>0</v>
      </c>
      <c r="AS35" s="40">
        <v>0</v>
      </c>
      <c r="AT35" s="40">
        <v>0</v>
      </c>
      <c r="AU35" s="40">
        <v>0</v>
      </c>
      <c r="AV35" s="40">
        <v>137.62280636915773</v>
      </c>
      <c r="AW35" s="40">
        <v>8.8449140521645973</v>
      </c>
      <c r="AX35" s="40">
        <v>0</v>
      </c>
      <c r="AY35" s="40">
        <v>0</v>
      </c>
      <c r="AZ35" s="40">
        <v>78.519487714780155</v>
      </c>
      <c r="BA35" s="40">
        <v>0</v>
      </c>
      <c r="BB35" s="40">
        <v>0</v>
      </c>
      <c r="BC35" s="40">
        <v>0</v>
      </c>
      <c r="BD35" s="40">
        <v>0</v>
      </c>
      <c r="BE35" s="40">
        <v>0</v>
      </c>
      <c r="BF35" s="40">
        <v>22.200184065834616</v>
      </c>
      <c r="BG35" s="40">
        <v>3.4051981764665009</v>
      </c>
      <c r="BH35" s="40">
        <v>0</v>
      </c>
      <c r="BI35" s="40">
        <v>0</v>
      </c>
      <c r="BJ35" s="40">
        <v>5.6426019625650001</v>
      </c>
      <c r="BK35" s="41">
        <f>SUM(C35:BJ35)</f>
        <v>377.43458673451522</v>
      </c>
      <c r="BM35" s="42"/>
      <c r="BO35" s="42"/>
    </row>
    <row r="36" spans="1:67" x14ac:dyDescent="0.2">
      <c r="A36" s="17"/>
      <c r="B36" s="34" t="s">
        <v>119</v>
      </c>
      <c r="C36" s="40">
        <v>0</v>
      </c>
      <c r="D36" s="40">
        <v>0.50389610443330002</v>
      </c>
      <c r="E36" s="40">
        <v>0</v>
      </c>
      <c r="F36" s="40">
        <v>0</v>
      </c>
      <c r="G36" s="40">
        <v>0</v>
      </c>
      <c r="H36" s="40">
        <v>2.3976732420252005</v>
      </c>
      <c r="I36" s="40">
        <v>0.25219999999999998</v>
      </c>
      <c r="J36" s="40">
        <v>0</v>
      </c>
      <c r="K36" s="40">
        <v>0</v>
      </c>
      <c r="L36" s="40">
        <v>0.97337754496640005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2.6322736208216013</v>
      </c>
      <c r="S36" s="40">
        <v>6.0527999999999998E-2</v>
      </c>
      <c r="T36" s="40">
        <v>1.2045834521332999</v>
      </c>
      <c r="U36" s="40">
        <v>0</v>
      </c>
      <c r="V36" s="40">
        <v>0.2210219121998</v>
      </c>
      <c r="W36" s="40">
        <v>0</v>
      </c>
      <c r="X36" s="40">
        <v>0</v>
      </c>
      <c r="Y36" s="40">
        <v>0</v>
      </c>
      <c r="Z36" s="40">
        <v>0</v>
      </c>
      <c r="AA36" s="40">
        <v>0</v>
      </c>
      <c r="AB36" s="40">
        <v>68.455927522247194</v>
      </c>
      <c r="AC36" s="40">
        <v>9.1836205716640045</v>
      </c>
      <c r="AD36" s="40">
        <v>0</v>
      </c>
      <c r="AE36" s="40">
        <v>0</v>
      </c>
      <c r="AF36" s="40">
        <v>81.52130299949593</v>
      </c>
      <c r="AG36" s="40">
        <v>0</v>
      </c>
      <c r="AH36" s="40">
        <v>0</v>
      </c>
      <c r="AI36" s="40">
        <v>0</v>
      </c>
      <c r="AJ36" s="40">
        <v>0</v>
      </c>
      <c r="AK36" s="40">
        <v>0</v>
      </c>
      <c r="AL36" s="40">
        <v>85.723370007388752</v>
      </c>
      <c r="AM36" s="40">
        <v>5.743867076231802</v>
      </c>
      <c r="AN36" s="40">
        <v>0.6746762231329001</v>
      </c>
      <c r="AO36" s="40">
        <v>0</v>
      </c>
      <c r="AP36" s="40">
        <v>51.730762727106232</v>
      </c>
      <c r="AQ36" s="40">
        <v>0</v>
      </c>
      <c r="AR36" s="40">
        <v>0</v>
      </c>
      <c r="AS36" s="40">
        <v>0</v>
      </c>
      <c r="AT36" s="40">
        <v>0</v>
      </c>
      <c r="AU36" s="40">
        <v>0</v>
      </c>
      <c r="AV36" s="40">
        <v>15.999704316102591</v>
      </c>
      <c r="AW36" s="40">
        <v>2.8955001038659001</v>
      </c>
      <c r="AX36" s="40">
        <v>0</v>
      </c>
      <c r="AY36" s="40">
        <v>0</v>
      </c>
      <c r="AZ36" s="40">
        <v>8.0534687670630998</v>
      </c>
      <c r="BA36" s="40">
        <v>0</v>
      </c>
      <c r="BB36" s="40">
        <v>0</v>
      </c>
      <c r="BC36" s="40">
        <v>0</v>
      </c>
      <c r="BD36" s="40">
        <v>0</v>
      </c>
      <c r="BE36" s="40">
        <v>0</v>
      </c>
      <c r="BF36" s="40">
        <v>5.715595524103751</v>
      </c>
      <c r="BG36" s="40">
        <v>0.52859130369990004</v>
      </c>
      <c r="BH36" s="40">
        <v>0</v>
      </c>
      <c r="BI36" s="40">
        <v>0</v>
      </c>
      <c r="BJ36" s="40">
        <v>2.8521236898657003</v>
      </c>
      <c r="BK36" s="41">
        <f>SUM(C36:BJ36)</f>
        <v>347.32406470854744</v>
      </c>
      <c r="BM36" s="42"/>
      <c r="BO36" s="42"/>
    </row>
    <row r="37" spans="1:67" x14ac:dyDescent="0.2">
      <c r="A37" s="17"/>
      <c r="B37" s="34" t="s">
        <v>108</v>
      </c>
      <c r="C37" s="40">
        <v>0</v>
      </c>
      <c r="D37" s="40">
        <v>0.65947833686659996</v>
      </c>
      <c r="E37" s="40">
        <v>0</v>
      </c>
      <c r="F37" s="40">
        <v>0</v>
      </c>
      <c r="G37" s="40">
        <v>0</v>
      </c>
      <c r="H37" s="40">
        <v>6.1230799712594033</v>
      </c>
      <c r="I37" s="40">
        <v>5.3225763933324997</v>
      </c>
      <c r="J37" s="40">
        <v>0</v>
      </c>
      <c r="K37" s="40">
        <v>0</v>
      </c>
      <c r="L37" s="40">
        <v>1.5819180047321</v>
      </c>
      <c r="M37" s="40">
        <v>0</v>
      </c>
      <c r="N37" s="40">
        <v>0</v>
      </c>
      <c r="O37" s="40">
        <v>0</v>
      </c>
      <c r="P37" s="40">
        <v>0</v>
      </c>
      <c r="Q37" s="40">
        <v>0</v>
      </c>
      <c r="R37" s="40">
        <v>2.6061406522736026</v>
      </c>
      <c r="S37" s="40">
        <v>2.5903368587665998</v>
      </c>
      <c r="T37" s="40">
        <v>0</v>
      </c>
      <c r="U37" s="40">
        <v>0</v>
      </c>
      <c r="V37" s="40">
        <v>0.86787109343260005</v>
      </c>
      <c r="W37" s="40">
        <v>0</v>
      </c>
      <c r="X37" s="40">
        <v>0</v>
      </c>
      <c r="Y37" s="40">
        <v>0</v>
      </c>
      <c r="Z37" s="40">
        <v>0</v>
      </c>
      <c r="AA37" s="40">
        <v>0</v>
      </c>
      <c r="AB37" s="40">
        <v>82.416148475257486</v>
      </c>
      <c r="AC37" s="40">
        <v>9.3920563438988012</v>
      </c>
      <c r="AD37" s="40">
        <v>0</v>
      </c>
      <c r="AE37" s="40">
        <v>0</v>
      </c>
      <c r="AF37" s="40">
        <v>28.934676183087987</v>
      </c>
      <c r="AG37" s="40">
        <v>0</v>
      </c>
      <c r="AH37" s="40">
        <v>0</v>
      </c>
      <c r="AI37" s="40">
        <v>0</v>
      </c>
      <c r="AJ37" s="40">
        <v>0</v>
      </c>
      <c r="AK37" s="40">
        <v>0</v>
      </c>
      <c r="AL37" s="40">
        <v>75.131380535997849</v>
      </c>
      <c r="AM37" s="40">
        <v>0.23396284039969997</v>
      </c>
      <c r="AN37" s="40">
        <v>0</v>
      </c>
      <c r="AO37" s="40">
        <v>0</v>
      </c>
      <c r="AP37" s="40">
        <v>9.9455860971270038</v>
      </c>
      <c r="AQ37" s="40">
        <v>0</v>
      </c>
      <c r="AR37" s="40">
        <v>0</v>
      </c>
      <c r="AS37" s="40">
        <v>0</v>
      </c>
      <c r="AT37" s="40">
        <v>0</v>
      </c>
      <c r="AU37" s="40">
        <v>0</v>
      </c>
      <c r="AV37" s="40">
        <v>107.47748261502888</v>
      </c>
      <c r="AW37" s="40">
        <v>8.3647909410311012</v>
      </c>
      <c r="AX37" s="40">
        <v>0</v>
      </c>
      <c r="AY37" s="40">
        <v>0</v>
      </c>
      <c r="AZ37" s="40">
        <v>52.394313326918081</v>
      </c>
      <c r="BA37" s="40">
        <v>0</v>
      </c>
      <c r="BB37" s="40">
        <v>0</v>
      </c>
      <c r="BC37" s="40">
        <v>0</v>
      </c>
      <c r="BD37" s="40">
        <v>0</v>
      </c>
      <c r="BE37" s="40">
        <v>0</v>
      </c>
      <c r="BF37" s="40">
        <v>20.442817301939296</v>
      </c>
      <c r="BG37" s="40">
        <v>0.4413506740998</v>
      </c>
      <c r="BH37" s="40">
        <v>0</v>
      </c>
      <c r="BI37" s="40">
        <v>0</v>
      </c>
      <c r="BJ37" s="40">
        <v>3.2474186936319005</v>
      </c>
      <c r="BK37" s="41">
        <f t="shared" ref="BK37:BK38" si="11">SUM(C37:BJ37)</f>
        <v>418.17338533908122</v>
      </c>
      <c r="BM37" s="42"/>
      <c r="BO37" s="42"/>
    </row>
    <row r="38" spans="1:67" x14ac:dyDescent="0.2">
      <c r="A38" s="17"/>
      <c r="B38" s="34" t="s">
        <v>120</v>
      </c>
      <c r="C38" s="40">
        <v>0</v>
      </c>
      <c r="D38" s="40">
        <v>0.61475953589999999</v>
      </c>
      <c r="E38" s="40">
        <v>0</v>
      </c>
      <c r="F38" s="40">
        <v>0</v>
      </c>
      <c r="G38" s="40">
        <v>0</v>
      </c>
      <c r="H38" s="40">
        <v>3.2011517192682053</v>
      </c>
      <c r="I38" s="40">
        <v>2.6936734699899999E-2</v>
      </c>
      <c r="J38" s="40">
        <v>0</v>
      </c>
      <c r="K38" s="40">
        <v>0</v>
      </c>
      <c r="L38" s="40">
        <v>0.69790767046620006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v>2.4219481954390023</v>
      </c>
      <c r="S38" s="40">
        <v>2.8249107333000001E-3</v>
      </c>
      <c r="T38" s="40">
        <v>0</v>
      </c>
      <c r="U38" s="40">
        <v>0</v>
      </c>
      <c r="V38" s="40">
        <v>0.26225544783310001</v>
      </c>
      <c r="W38" s="40">
        <v>0</v>
      </c>
      <c r="X38" s="40">
        <v>0</v>
      </c>
      <c r="Y38" s="40">
        <v>0</v>
      </c>
      <c r="Z38" s="40">
        <v>0</v>
      </c>
      <c r="AA38" s="40">
        <v>0</v>
      </c>
      <c r="AB38" s="40">
        <v>70.886657783173376</v>
      </c>
      <c r="AC38" s="40">
        <v>9.9825681050636028</v>
      </c>
      <c r="AD38" s="40">
        <v>0</v>
      </c>
      <c r="AE38" s="40">
        <v>0</v>
      </c>
      <c r="AF38" s="40">
        <v>59.051333447703257</v>
      </c>
      <c r="AG38" s="40">
        <v>0</v>
      </c>
      <c r="AH38" s="40">
        <v>0</v>
      </c>
      <c r="AI38" s="40">
        <v>0</v>
      </c>
      <c r="AJ38" s="40">
        <v>0</v>
      </c>
      <c r="AK38" s="40">
        <v>0</v>
      </c>
      <c r="AL38" s="40">
        <v>70.823317488890055</v>
      </c>
      <c r="AM38" s="40">
        <v>5.143545136865102</v>
      </c>
      <c r="AN38" s="40">
        <v>0.96076751743309996</v>
      </c>
      <c r="AO38" s="40">
        <v>0</v>
      </c>
      <c r="AP38" s="40">
        <v>28.049104911315442</v>
      </c>
      <c r="AQ38" s="40">
        <v>0</v>
      </c>
      <c r="AR38" s="40">
        <v>0</v>
      </c>
      <c r="AS38" s="40">
        <v>0</v>
      </c>
      <c r="AT38" s="40">
        <v>0</v>
      </c>
      <c r="AU38" s="40">
        <v>0</v>
      </c>
      <c r="AV38" s="40">
        <v>13.767964984833753</v>
      </c>
      <c r="AW38" s="40">
        <v>0.51350757496629995</v>
      </c>
      <c r="AX38" s="40">
        <v>0</v>
      </c>
      <c r="AY38" s="40">
        <v>0</v>
      </c>
      <c r="AZ38" s="40">
        <v>7.2615555002964038</v>
      </c>
      <c r="BA38" s="40">
        <v>0</v>
      </c>
      <c r="BB38" s="40">
        <v>0</v>
      </c>
      <c r="BC38" s="40">
        <v>0</v>
      </c>
      <c r="BD38" s="40">
        <v>0</v>
      </c>
      <c r="BE38" s="40">
        <v>0</v>
      </c>
      <c r="BF38" s="40">
        <v>6.4294293767420241</v>
      </c>
      <c r="BG38" s="40">
        <v>0.1532421498332</v>
      </c>
      <c r="BH38" s="40">
        <v>0</v>
      </c>
      <c r="BI38" s="40">
        <v>0</v>
      </c>
      <c r="BJ38" s="40">
        <v>1.9023353930320002</v>
      </c>
      <c r="BK38" s="41">
        <f t="shared" si="11"/>
        <v>282.1531135844873</v>
      </c>
      <c r="BM38" s="42"/>
      <c r="BO38" s="42"/>
    </row>
    <row r="39" spans="1:67" x14ac:dyDescent="0.2">
      <c r="A39" s="17"/>
      <c r="B39" s="34" t="s">
        <v>109</v>
      </c>
      <c r="C39" s="40">
        <v>0</v>
      </c>
      <c r="D39" s="40">
        <v>2.0682221407665997</v>
      </c>
      <c r="E39" s="40">
        <v>0</v>
      </c>
      <c r="F39" s="40">
        <v>0</v>
      </c>
      <c r="G39" s="40">
        <v>0</v>
      </c>
      <c r="H39" s="40">
        <v>1.7641769871910014</v>
      </c>
      <c r="I39" s="40">
        <v>50.845893339399908</v>
      </c>
      <c r="J39" s="40">
        <v>0</v>
      </c>
      <c r="K39" s="40">
        <v>0</v>
      </c>
      <c r="L39" s="40">
        <v>0.5702081866330001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0.57560299796149972</v>
      </c>
      <c r="S39" s="40">
        <v>6.0296447461999003</v>
      </c>
      <c r="T39" s="40">
        <v>0</v>
      </c>
      <c r="U39" s="40">
        <v>0</v>
      </c>
      <c r="V39" s="40">
        <v>5.9946062999999992E-3</v>
      </c>
      <c r="W39" s="40">
        <v>0</v>
      </c>
      <c r="X39" s="40">
        <v>0</v>
      </c>
      <c r="Y39" s="40">
        <v>0</v>
      </c>
      <c r="Z39" s="40">
        <v>0</v>
      </c>
      <c r="AA39" s="40">
        <v>0</v>
      </c>
      <c r="AB39" s="40">
        <v>20.349470936958831</v>
      </c>
      <c r="AC39" s="40">
        <v>1.9016905270322997</v>
      </c>
      <c r="AD39" s="40">
        <v>0</v>
      </c>
      <c r="AE39" s="40">
        <v>0</v>
      </c>
      <c r="AF39" s="40">
        <v>2.9213951614649001</v>
      </c>
      <c r="AG39" s="40">
        <v>0</v>
      </c>
      <c r="AH39" s="40">
        <v>0</v>
      </c>
      <c r="AI39" s="40">
        <v>0</v>
      </c>
      <c r="AJ39" s="40">
        <v>0</v>
      </c>
      <c r="AK39" s="40">
        <v>0</v>
      </c>
      <c r="AL39" s="40">
        <v>16.483213604668379</v>
      </c>
      <c r="AM39" s="40">
        <v>6.1619560995996006</v>
      </c>
      <c r="AN39" s="40">
        <v>0</v>
      </c>
      <c r="AO39" s="40">
        <v>0</v>
      </c>
      <c r="AP39" s="40">
        <v>0.46432214076629996</v>
      </c>
      <c r="AQ39" s="40">
        <v>0</v>
      </c>
      <c r="AR39" s="40">
        <v>0</v>
      </c>
      <c r="AS39" s="40">
        <v>0</v>
      </c>
      <c r="AT39" s="40">
        <v>0</v>
      </c>
      <c r="AU39" s="40">
        <v>0</v>
      </c>
      <c r="AV39" s="40">
        <v>19.162554305020453</v>
      </c>
      <c r="AW39" s="40">
        <v>65.944078526566116</v>
      </c>
      <c r="AX39" s="40">
        <v>0</v>
      </c>
      <c r="AY39" s="40">
        <v>0</v>
      </c>
      <c r="AZ39" s="40">
        <v>1.9531422635324005</v>
      </c>
      <c r="BA39" s="40">
        <v>0</v>
      </c>
      <c r="BB39" s="40">
        <v>0</v>
      </c>
      <c r="BC39" s="40">
        <v>0</v>
      </c>
      <c r="BD39" s="40">
        <v>0</v>
      </c>
      <c r="BE39" s="40">
        <v>0</v>
      </c>
      <c r="BF39" s="40">
        <v>5.809753434925792</v>
      </c>
      <c r="BG39" s="40">
        <v>7.1046705166599999E-2</v>
      </c>
      <c r="BH39" s="40">
        <v>0</v>
      </c>
      <c r="BI39" s="40">
        <v>0</v>
      </c>
      <c r="BJ39" s="40">
        <v>0</v>
      </c>
      <c r="BK39" s="41">
        <f>SUM(C39:BJ39)</f>
        <v>203.08236671015362</v>
      </c>
      <c r="BM39" s="42"/>
      <c r="BO39" s="42"/>
    </row>
    <row r="40" spans="1:67" x14ac:dyDescent="0.2">
      <c r="A40" s="17"/>
      <c r="B40" s="34" t="s">
        <v>110</v>
      </c>
      <c r="C40" s="40">
        <v>0</v>
      </c>
      <c r="D40" s="40">
        <v>0.80096262246659999</v>
      </c>
      <c r="E40" s="40">
        <v>0</v>
      </c>
      <c r="F40" s="40">
        <v>0</v>
      </c>
      <c r="G40" s="40">
        <v>0</v>
      </c>
      <c r="H40" s="40">
        <v>3.2422870752506032</v>
      </c>
      <c r="I40" s="40">
        <v>0</v>
      </c>
      <c r="J40" s="40">
        <v>0</v>
      </c>
      <c r="K40" s="40">
        <v>0</v>
      </c>
      <c r="L40" s="40">
        <v>3.9771007707320996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1.1642523807221989</v>
      </c>
      <c r="S40" s="40">
        <v>0</v>
      </c>
      <c r="T40" s="40">
        <v>0</v>
      </c>
      <c r="U40" s="40">
        <v>0</v>
      </c>
      <c r="V40" s="40">
        <v>0.17314821016640003</v>
      </c>
      <c r="W40" s="40">
        <v>0</v>
      </c>
      <c r="X40" s="40">
        <v>0</v>
      </c>
      <c r="Y40" s="40">
        <v>0</v>
      </c>
      <c r="Z40" s="40">
        <v>0</v>
      </c>
      <c r="AA40" s="40">
        <v>0</v>
      </c>
      <c r="AB40" s="40">
        <v>7.3015831523037882</v>
      </c>
      <c r="AC40" s="40">
        <v>0.23780142879989999</v>
      </c>
      <c r="AD40" s="40">
        <v>0</v>
      </c>
      <c r="AE40" s="40">
        <v>0</v>
      </c>
      <c r="AF40" s="40">
        <v>0.84313430326620009</v>
      </c>
      <c r="AG40" s="40">
        <v>0</v>
      </c>
      <c r="AH40" s="40">
        <v>0</v>
      </c>
      <c r="AI40" s="40">
        <v>0</v>
      </c>
      <c r="AJ40" s="40">
        <v>0</v>
      </c>
      <c r="AK40" s="40">
        <v>0</v>
      </c>
      <c r="AL40" s="40">
        <v>4.8245711511708915</v>
      </c>
      <c r="AM40" s="40">
        <v>0.13328917509979998</v>
      </c>
      <c r="AN40" s="40">
        <v>0</v>
      </c>
      <c r="AO40" s="40">
        <v>0</v>
      </c>
      <c r="AP40" s="40">
        <v>0.45260034403310007</v>
      </c>
      <c r="AQ40" s="40">
        <v>0</v>
      </c>
      <c r="AR40" s="40">
        <v>0</v>
      </c>
      <c r="AS40" s="40">
        <v>0</v>
      </c>
      <c r="AT40" s="40">
        <v>0</v>
      </c>
      <c r="AU40" s="40">
        <v>0</v>
      </c>
      <c r="AV40" s="40">
        <v>13.545306043133339</v>
      </c>
      <c r="AW40" s="40">
        <v>0.46550430623310002</v>
      </c>
      <c r="AX40" s="40">
        <v>0</v>
      </c>
      <c r="AY40" s="40">
        <v>0</v>
      </c>
      <c r="AZ40" s="40">
        <v>9.5857344120989989</v>
      </c>
      <c r="BA40" s="40">
        <v>0</v>
      </c>
      <c r="BB40" s="40">
        <v>0</v>
      </c>
      <c r="BC40" s="40">
        <v>0</v>
      </c>
      <c r="BD40" s="40">
        <v>0</v>
      </c>
      <c r="BE40" s="40">
        <v>0</v>
      </c>
      <c r="BF40" s="40">
        <v>2.9053491924843962</v>
      </c>
      <c r="BG40" s="40">
        <v>2.8561594880665999</v>
      </c>
      <c r="BH40" s="40">
        <v>0</v>
      </c>
      <c r="BI40" s="40">
        <v>0</v>
      </c>
      <c r="BJ40" s="40">
        <v>0.12089476129990001</v>
      </c>
      <c r="BK40" s="41">
        <f>SUM(C40:BJ40)</f>
        <v>52.629678817327921</v>
      </c>
      <c r="BM40" s="42"/>
      <c r="BO40" s="42"/>
    </row>
    <row r="41" spans="1:67" x14ac:dyDescent="0.2">
      <c r="A41" s="17"/>
      <c r="B41" s="34" t="s">
        <v>121</v>
      </c>
      <c r="C41" s="40">
        <v>0</v>
      </c>
      <c r="D41" s="40">
        <v>0.55633732560000004</v>
      </c>
      <c r="E41" s="40">
        <v>0</v>
      </c>
      <c r="F41" s="40">
        <v>0</v>
      </c>
      <c r="G41" s="40">
        <v>0</v>
      </c>
      <c r="H41" s="40">
        <v>2.3453944397524005</v>
      </c>
      <c r="I41" s="40">
        <v>9.7600566332000007E-3</v>
      </c>
      <c r="J41" s="40">
        <v>0</v>
      </c>
      <c r="K41" s="40">
        <v>0</v>
      </c>
      <c r="L41" s="40">
        <v>0.7502056014331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2.1730802860513987</v>
      </c>
      <c r="S41" s="40">
        <v>6.4106750000000004E-2</v>
      </c>
      <c r="T41" s="40">
        <v>0</v>
      </c>
      <c r="U41" s="40">
        <v>0</v>
      </c>
      <c r="V41" s="40">
        <v>0.24506229926649997</v>
      </c>
      <c r="W41" s="40">
        <v>0</v>
      </c>
      <c r="X41" s="40">
        <v>0</v>
      </c>
      <c r="Y41" s="40">
        <v>0</v>
      </c>
      <c r="Z41" s="40">
        <v>0</v>
      </c>
      <c r="AA41" s="40">
        <v>0</v>
      </c>
      <c r="AB41" s="40">
        <v>48.771436332505992</v>
      </c>
      <c r="AC41" s="40">
        <v>3.4695324782998993</v>
      </c>
      <c r="AD41" s="40">
        <v>0</v>
      </c>
      <c r="AE41" s="40">
        <v>0</v>
      </c>
      <c r="AF41" s="40">
        <v>45.204770388296794</v>
      </c>
      <c r="AG41" s="40">
        <v>0</v>
      </c>
      <c r="AH41" s="40">
        <v>0</v>
      </c>
      <c r="AI41" s="40">
        <v>0</v>
      </c>
      <c r="AJ41" s="40">
        <v>0</v>
      </c>
      <c r="AK41" s="40">
        <v>0</v>
      </c>
      <c r="AL41" s="40">
        <v>62.062335238710823</v>
      </c>
      <c r="AM41" s="40">
        <v>4.5758571953328993</v>
      </c>
      <c r="AN41" s="40">
        <v>0.32627</v>
      </c>
      <c r="AO41" s="40">
        <v>0</v>
      </c>
      <c r="AP41" s="40">
        <v>29.07948131842959</v>
      </c>
      <c r="AQ41" s="40">
        <v>0</v>
      </c>
      <c r="AR41" s="40">
        <v>0</v>
      </c>
      <c r="AS41" s="40">
        <v>0</v>
      </c>
      <c r="AT41" s="40">
        <v>0</v>
      </c>
      <c r="AU41" s="40">
        <v>0</v>
      </c>
      <c r="AV41" s="40">
        <v>16.211416028268658</v>
      </c>
      <c r="AW41" s="40">
        <v>0.2234052833331</v>
      </c>
      <c r="AX41" s="40">
        <v>0</v>
      </c>
      <c r="AY41" s="40">
        <v>0</v>
      </c>
      <c r="AZ41" s="40">
        <v>3.2937616139325994</v>
      </c>
      <c r="BA41" s="40">
        <v>0</v>
      </c>
      <c r="BB41" s="40">
        <v>0</v>
      </c>
      <c r="BC41" s="40">
        <v>0</v>
      </c>
      <c r="BD41" s="40">
        <v>0</v>
      </c>
      <c r="BE41" s="40">
        <v>0</v>
      </c>
      <c r="BF41" s="40">
        <v>7.4758497168063958</v>
      </c>
      <c r="BG41" s="40">
        <v>2.3858566099999999E-2</v>
      </c>
      <c r="BH41" s="40">
        <v>0</v>
      </c>
      <c r="BI41" s="40">
        <v>0</v>
      </c>
      <c r="BJ41" s="40">
        <v>4.0815754321998003</v>
      </c>
      <c r="BK41" s="41">
        <f>SUM(C41:BJ41)</f>
        <v>230.94349635095313</v>
      </c>
      <c r="BM41" s="42"/>
      <c r="BO41" s="42"/>
    </row>
    <row r="42" spans="1:67" x14ac:dyDescent="0.2">
      <c r="A42" s="17"/>
      <c r="B42" s="26" t="s">
        <v>86</v>
      </c>
      <c r="C42" s="36">
        <f>SUM(C35:C41)</f>
        <v>0</v>
      </c>
      <c r="D42" s="36">
        <f t="shared" ref="D42:BJ42" si="12">SUM(D35:D41)</f>
        <v>5.9180801561331</v>
      </c>
      <c r="E42" s="36">
        <f t="shared" si="12"/>
        <v>0</v>
      </c>
      <c r="F42" s="36">
        <f t="shared" si="12"/>
        <v>0</v>
      </c>
      <c r="G42" s="36">
        <f t="shared" si="12"/>
        <v>0</v>
      </c>
      <c r="H42" s="36">
        <f t="shared" si="12"/>
        <v>24.57074866922181</v>
      </c>
      <c r="I42" s="36">
        <f t="shared" si="12"/>
        <v>58.184408798232006</v>
      </c>
      <c r="J42" s="36">
        <f t="shared" si="12"/>
        <v>0</v>
      </c>
      <c r="K42" s="36">
        <f t="shared" si="12"/>
        <v>0</v>
      </c>
      <c r="L42" s="36">
        <f t="shared" si="12"/>
        <v>11.4124170928617</v>
      </c>
      <c r="M42" s="36">
        <f t="shared" si="12"/>
        <v>0</v>
      </c>
      <c r="N42" s="36">
        <f t="shared" si="12"/>
        <v>0</v>
      </c>
      <c r="O42" s="36">
        <f t="shared" si="12"/>
        <v>0</v>
      </c>
      <c r="P42" s="36">
        <f t="shared" si="12"/>
        <v>0</v>
      </c>
      <c r="Q42" s="36">
        <f t="shared" si="12"/>
        <v>0</v>
      </c>
      <c r="R42" s="36">
        <f t="shared" si="12"/>
        <v>13.400588966887405</v>
      </c>
      <c r="S42" s="36">
        <f t="shared" si="12"/>
        <v>8.7474412656998002</v>
      </c>
      <c r="T42" s="36">
        <f t="shared" si="12"/>
        <v>1.2045834521332999</v>
      </c>
      <c r="U42" s="36">
        <f t="shared" si="12"/>
        <v>0</v>
      </c>
      <c r="V42" s="36">
        <f t="shared" si="12"/>
        <v>2.5488571085312999</v>
      </c>
      <c r="W42" s="36">
        <f t="shared" si="12"/>
        <v>0</v>
      </c>
      <c r="X42" s="36">
        <f t="shared" si="12"/>
        <v>0</v>
      </c>
      <c r="Y42" s="36">
        <f t="shared" si="12"/>
        <v>0</v>
      </c>
      <c r="Z42" s="36">
        <f t="shared" si="12"/>
        <v>0</v>
      </c>
      <c r="AA42" s="36">
        <f t="shared" si="12"/>
        <v>0</v>
      </c>
      <c r="AB42" s="36">
        <f t="shared" si="12"/>
        <v>340.52961765173603</v>
      </c>
      <c r="AC42" s="36">
        <f t="shared" si="12"/>
        <v>37.126296481991304</v>
      </c>
      <c r="AD42" s="36">
        <f t="shared" si="12"/>
        <v>0</v>
      </c>
      <c r="AE42" s="36">
        <f t="shared" si="12"/>
        <v>0</v>
      </c>
      <c r="AF42" s="36">
        <f t="shared" si="12"/>
        <v>239.99360467320545</v>
      </c>
      <c r="AG42" s="36">
        <f t="shared" si="12"/>
        <v>0</v>
      </c>
      <c r="AH42" s="36">
        <f t="shared" si="12"/>
        <v>0</v>
      </c>
      <c r="AI42" s="36">
        <f t="shared" si="12"/>
        <v>0</v>
      </c>
      <c r="AJ42" s="36">
        <f t="shared" si="12"/>
        <v>0</v>
      </c>
      <c r="AK42" s="36">
        <f t="shared" si="12"/>
        <v>0</v>
      </c>
      <c r="AL42" s="36">
        <f t="shared" si="12"/>
        <v>349.74965983747364</v>
      </c>
      <c r="AM42" s="36">
        <f t="shared" si="12"/>
        <v>22.709575201662005</v>
      </c>
      <c r="AN42" s="36">
        <f t="shared" si="12"/>
        <v>1.9617137405660001</v>
      </c>
      <c r="AO42" s="36">
        <f t="shared" si="12"/>
        <v>0</v>
      </c>
      <c r="AP42" s="36">
        <f t="shared" si="12"/>
        <v>125.27732449154045</v>
      </c>
      <c r="AQ42" s="36">
        <f t="shared" si="12"/>
        <v>0</v>
      </c>
      <c r="AR42" s="36">
        <f t="shared" si="12"/>
        <v>0</v>
      </c>
      <c r="AS42" s="36">
        <f t="shared" si="12"/>
        <v>0</v>
      </c>
      <c r="AT42" s="36">
        <f t="shared" si="12"/>
        <v>0</v>
      </c>
      <c r="AU42" s="36">
        <f t="shared" si="12"/>
        <v>0</v>
      </c>
      <c r="AV42" s="36">
        <f t="shared" si="12"/>
        <v>323.78723466154548</v>
      </c>
      <c r="AW42" s="36">
        <f t="shared" si="12"/>
        <v>87.251700788160207</v>
      </c>
      <c r="AX42" s="36">
        <f t="shared" si="12"/>
        <v>0</v>
      </c>
      <c r="AY42" s="36">
        <f t="shared" si="12"/>
        <v>0</v>
      </c>
      <c r="AZ42" s="36">
        <f t="shared" si="12"/>
        <v>161.06146359862171</v>
      </c>
      <c r="BA42" s="36">
        <f t="shared" si="12"/>
        <v>0</v>
      </c>
      <c r="BB42" s="36">
        <f t="shared" si="12"/>
        <v>0</v>
      </c>
      <c r="BC42" s="36">
        <f t="shared" si="12"/>
        <v>0</v>
      </c>
      <c r="BD42" s="36">
        <f t="shared" si="12"/>
        <v>0</v>
      </c>
      <c r="BE42" s="36">
        <f t="shared" si="12"/>
        <v>0</v>
      </c>
      <c r="BF42" s="36">
        <f t="shared" si="12"/>
        <v>70.978978612836272</v>
      </c>
      <c r="BG42" s="36">
        <f t="shared" si="12"/>
        <v>7.4794470634326009</v>
      </c>
      <c r="BH42" s="36">
        <f t="shared" si="12"/>
        <v>0</v>
      </c>
      <c r="BI42" s="36">
        <f t="shared" si="12"/>
        <v>0</v>
      </c>
      <c r="BJ42" s="36">
        <f t="shared" si="12"/>
        <v>17.846949932594299</v>
      </c>
      <c r="BK42" s="38">
        <f>SUM(BK35:BK41)</f>
        <v>1911.7406922450659</v>
      </c>
    </row>
    <row r="43" spans="1:67" x14ac:dyDescent="0.2">
      <c r="A43" s="17"/>
      <c r="B43" s="27" t="s">
        <v>84</v>
      </c>
      <c r="C43" s="36">
        <f>C33+C42</f>
        <v>0</v>
      </c>
      <c r="D43" s="36">
        <f t="shared" ref="D43:BJ43" si="13">D33+D42</f>
        <v>6.6525257404664</v>
      </c>
      <c r="E43" s="36">
        <f t="shared" si="13"/>
        <v>0</v>
      </c>
      <c r="F43" s="36">
        <f t="shared" si="13"/>
        <v>0</v>
      </c>
      <c r="G43" s="36">
        <f t="shared" si="13"/>
        <v>0</v>
      </c>
      <c r="H43" s="36">
        <f t="shared" si="13"/>
        <v>38.015568460956999</v>
      </c>
      <c r="I43" s="36">
        <f t="shared" si="13"/>
        <v>58.215941573398609</v>
      </c>
      <c r="J43" s="36">
        <f t="shared" si="13"/>
        <v>0</v>
      </c>
      <c r="K43" s="36">
        <f t="shared" si="13"/>
        <v>0</v>
      </c>
      <c r="L43" s="36">
        <f t="shared" si="13"/>
        <v>12.386334679627399</v>
      </c>
      <c r="M43" s="36">
        <f t="shared" si="13"/>
        <v>0</v>
      </c>
      <c r="N43" s="36">
        <f t="shared" si="13"/>
        <v>0</v>
      </c>
      <c r="O43" s="36">
        <f t="shared" si="13"/>
        <v>0</v>
      </c>
      <c r="P43" s="36">
        <f t="shared" si="13"/>
        <v>0</v>
      </c>
      <c r="Q43" s="36">
        <f t="shared" si="13"/>
        <v>0</v>
      </c>
      <c r="R43" s="36">
        <f t="shared" si="13"/>
        <v>21.44109311717812</v>
      </c>
      <c r="S43" s="36">
        <f t="shared" si="13"/>
        <v>8.7474412656998002</v>
      </c>
      <c r="T43" s="36">
        <f t="shared" si="13"/>
        <v>1.2045834521332999</v>
      </c>
      <c r="U43" s="36">
        <f t="shared" si="13"/>
        <v>0</v>
      </c>
      <c r="V43" s="36">
        <f t="shared" si="13"/>
        <v>2.9992076996977</v>
      </c>
      <c r="W43" s="36">
        <f t="shared" si="13"/>
        <v>0</v>
      </c>
      <c r="X43" s="36">
        <f t="shared" si="13"/>
        <v>0</v>
      </c>
      <c r="Y43" s="36">
        <f t="shared" si="13"/>
        <v>0</v>
      </c>
      <c r="Z43" s="36">
        <f t="shared" si="13"/>
        <v>0</v>
      </c>
      <c r="AA43" s="36">
        <f t="shared" si="13"/>
        <v>0</v>
      </c>
      <c r="AB43" s="36">
        <f t="shared" si="13"/>
        <v>426.64203204166472</v>
      </c>
      <c r="AC43" s="36">
        <f t="shared" si="13"/>
        <v>38.328561024691105</v>
      </c>
      <c r="AD43" s="36">
        <f t="shared" si="13"/>
        <v>0</v>
      </c>
      <c r="AE43" s="36">
        <f t="shared" si="13"/>
        <v>0</v>
      </c>
      <c r="AF43" s="36">
        <f t="shared" si="13"/>
        <v>266.15862476616098</v>
      </c>
      <c r="AG43" s="36">
        <f t="shared" si="13"/>
        <v>0</v>
      </c>
      <c r="AH43" s="36">
        <f t="shared" si="13"/>
        <v>0</v>
      </c>
      <c r="AI43" s="36">
        <f t="shared" si="13"/>
        <v>0</v>
      </c>
      <c r="AJ43" s="36">
        <f t="shared" si="13"/>
        <v>0</v>
      </c>
      <c r="AK43" s="36">
        <f t="shared" si="13"/>
        <v>0</v>
      </c>
      <c r="AL43" s="36">
        <f t="shared" si="13"/>
        <v>417.29016610617668</v>
      </c>
      <c r="AM43" s="36">
        <f t="shared" si="13"/>
        <v>23.293292987061804</v>
      </c>
      <c r="AN43" s="36">
        <f t="shared" si="13"/>
        <v>1.9617137405660001</v>
      </c>
      <c r="AO43" s="36">
        <f t="shared" si="13"/>
        <v>0</v>
      </c>
      <c r="AP43" s="36">
        <f t="shared" si="13"/>
        <v>133.64901414136835</v>
      </c>
      <c r="AQ43" s="36">
        <f t="shared" si="13"/>
        <v>0</v>
      </c>
      <c r="AR43" s="36">
        <f t="shared" si="13"/>
        <v>0</v>
      </c>
      <c r="AS43" s="36">
        <f t="shared" si="13"/>
        <v>0</v>
      </c>
      <c r="AT43" s="36">
        <f t="shared" si="13"/>
        <v>0</v>
      </c>
      <c r="AU43" s="36">
        <f t="shared" si="13"/>
        <v>0</v>
      </c>
      <c r="AV43" s="36">
        <f t="shared" si="13"/>
        <v>648.85426424993307</v>
      </c>
      <c r="AW43" s="36">
        <f t="shared" si="13"/>
        <v>93.666650802892505</v>
      </c>
      <c r="AX43" s="36">
        <f t="shared" si="13"/>
        <v>0</v>
      </c>
      <c r="AY43" s="36">
        <f t="shared" si="13"/>
        <v>0</v>
      </c>
      <c r="AZ43" s="36">
        <f t="shared" si="13"/>
        <v>226.0999617274656</v>
      </c>
      <c r="BA43" s="36">
        <f t="shared" si="13"/>
        <v>0</v>
      </c>
      <c r="BB43" s="36">
        <f t="shared" si="13"/>
        <v>0</v>
      </c>
      <c r="BC43" s="36">
        <f t="shared" si="13"/>
        <v>0</v>
      </c>
      <c r="BD43" s="36">
        <f t="shared" si="13"/>
        <v>0</v>
      </c>
      <c r="BE43" s="36">
        <f t="shared" si="13"/>
        <v>0</v>
      </c>
      <c r="BF43" s="36">
        <f t="shared" si="13"/>
        <v>130.34197091818027</v>
      </c>
      <c r="BG43" s="36">
        <f t="shared" si="13"/>
        <v>7.614232047932501</v>
      </c>
      <c r="BH43" s="36">
        <f t="shared" si="13"/>
        <v>0</v>
      </c>
      <c r="BI43" s="36">
        <f t="shared" si="13"/>
        <v>0</v>
      </c>
      <c r="BJ43" s="36">
        <f t="shared" si="13"/>
        <v>21.3624579016582</v>
      </c>
      <c r="BK43" s="38">
        <f>BK42+BK33</f>
        <v>2584.9256384449104</v>
      </c>
    </row>
    <row r="44" spans="1:67" ht="3" customHeight="1" x14ac:dyDescent="0.2">
      <c r="A44" s="17"/>
      <c r="B44" s="25"/>
      <c r="C44" s="63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C44" s="64"/>
      <c r="BD44" s="64"/>
      <c r="BE44" s="64"/>
      <c r="BF44" s="64"/>
      <c r="BG44" s="64"/>
      <c r="BH44" s="64"/>
      <c r="BI44" s="64"/>
      <c r="BJ44" s="64"/>
      <c r="BK44" s="65"/>
    </row>
    <row r="45" spans="1:67" x14ac:dyDescent="0.2">
      <c r="A45" s="17" t="s">
        <v>16</v>
      </c>
      <c r="B45" s="24" t="s">
        <v>8</v>
      </c>
      <c r="C45" s="63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5"/>
    </row>
    <row r="46" spans="1:67" x14ac:dyDescent="0.2">
      <c r="A46" s="17" t="s">
        <v>76</v>
      </c>
      <c r="B46" s="25" t="s">
        <v>17</v>
      </c>
      <c r="C46" s="63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5"/>
    </row>
    <row r="47" spans="1:67" x14ac:dyDescent="0.2">
      <c r="A47" s="17"/>
      <c r="B47" s="26" t="s">
        <v>118</v>
      </c>
      <c r="C47" s="36">
        <v>0</v>
      </c>
      <c r="D47" s="36">
        <v>0.60605900310000005</v>
      </c>
      <c r="E47" s="36">
        <v>0</v>
      </c>
      <c r="F47" s="36">
        <v>0</v>
      </c>
      <c r="G47" s="36">
        <v>0</v>
      </c>
      <c r="H47" s="36">
        <v>6.5458571832699985E-2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  <c r="Q47" s="36">
        <v>0</v>
      </c>
      <c r="R47" s="36">
        <v>2.7908799999600001E-2</v>
      </c>
      <c r="S47" s="36">
        <v>0</v>
      </c>
      <c r="T47" s="36">
        <v>0</v>
      </c>
      <c r="U47" s="36">
        <v>0</v>
      </c>
      <c r="V47" s="36">
        <v>1.3307060899999999E-2</v>
      </c>
      <c r="W47" s="36">
        <v>0</v>
      </c>
      <c r="X47" s="36">
        <v>0</v>
      </c>
      <c r="Y47" s="36">
        <v>0</v>
      </c>
      <c r="Z47" s="36">
        <v>0</v>
      </c>
      <c r="AA47" s="36">
        <v>0</v>
      </c>
      <c r="AB47" s="36">
        <v>1.1477233181279998</v>
      </c>
      <c r="AC47" s="36">
        <v>0.26377814973320002</v>
      </c>
      <c r="AD47" s="36">
        <v>0</v>
      </c>
      <c r="AE47" s="36">
        <v>0</v>
      </c>
      <c r="AF47" s="36">
        <v>1.6933095645994001</v>
      </c>
      <c r="AG47" s="36">
        <v>0</v>
      </c>
      <c r="AH47" s="36">
        <v>0</v>
      </c>
      <c r="AI47" s="36">
        <v>0</v>
      </c>
      <c r="AJ47" s="36">
        <v>0</v>
      </c>
      <c r="AK47" s="36">
        <v>0</v>
      </c>
      <c r="AL47" s="36">
        <v>1.431832889391301</v>
      </c>
      <c r="AM47" s="36">
        <v>4.8289479999999996</v>
      </c>
      <c r="AN47" s="36">
        <v>0</v>
      </c>
      <c r="AO47" s="36">
        <v>0</v>
      </c>
      <c r="AP47" s="36">
        <v>1.3700926121327002</v>
      </c>
      <c r="AQ47" s="36">
        <v>0</v>
      </c>
      <c r="AR47" s="36">
        <v>0</v>
      </c>
      <c r="AS47" s="36">
        <v>0</v>
      </c>
      <c r="AT47" s="36">
        <v>0</v>
      </c>
      <c r="AU47" s="36">
        <v>0</v>
      </c>
      <c r="AV47" s="36">
        <v>3.1179857830905999</v>
      </c>
      <c r="AW47" s="36">
        <v>0.50207603169970005</v>
      </c>
      <c r="AX47" s="36">
        <v>0</v>
      </c>
      <c r="AY47" s="36">
        <v>0</v>
      </c>
      <c r="AZ47" s="36">
        <v>5.1183328925322007</v>
      </c>
      <c r="BA47" s="36">
        <v>0</v>
      </c>
      <c r="BB47" s="36">
        <v>0</v>
      </c>
      <c r="BC47" s="36">
        <v>0</v>
      </c>
      <c r="BD47" s="36">
        <v>0</v>
      </c>
      <c r="BE47" s="36">
        <v>0</v>
      </c>
      <c r="BF47" s="36">
        <v>0.58167345756360023</v>
      </c>
      <c r="BG47" s="36">
        <v>0</v>
      </c>
      <c r="BH47" s="36">
        <v>0</v>
      </c>
      <c r="BI47" s="36">
        <v>0</v>
      </c>
      <c r="BJ47" s="36">
        <v>0.21290141676650001</v>
      </c>
      <c r="BK47" s="39">
        <f>SUM(C47:BJ47)</f>
        <v>20.981387551469499</v>
      </c>
    </row>
    <row r="48" spans="1:67" x14ac:dyDescent="0.2">
      <c r="A48" s="17"/>
      <c r="B48" s="26" t="s">
        <v>122</v>
      </c>
      <c r="C48" s="36">
        <v>0</v>
      </c>
      <c r="D48" s="36">
        <v>0.62114063123329999</v>
      </c>
      <c r="E48" s="36">
        <v>0</v>
      </c>
      <c r="F48" s="36">
        <v>0</v>
      </c>
      <c r="G48" s="36">
        <v>0</v>
      </c>
      <c r="H48" s="36">
        <v>2.5599934431197999</v>
      </c>
      <c r="I48" s="36">
        <v>1.8278960793664001</v>
      </c>
      <c r="J48" s="36">
        <v>0</v>
      </c>
      <c r="K48" s="36">
        <v>0</v>
      </c>
      <c r="L48" s="36">
        <v>1.0374400204327001</v>
      </c>
      <c r="M48" s="36">
        <v>0</v>
      </c>
      <c r="N48" s="36">
        <v>0</v>
      </c>
      <c r="O48" s="36">
        <v>0</v>
      </c>
      <c r="P48" s="36">
        <v>0</v>
      </c>
      <c r="Q48" s="36">
        <v>0</v>
      </c>
      <c r="R48" s="36">
        <v>2.0542916724535991</v>
      </c>
      <c r="S48" s="36">
        <v>0.48821436686660002</v>
      </c>
      <c r="T48" s="36">
        <v>0</v>
      </c>
      <c r="U48" s="36">
        <v>0</v>
      </c>
      <c r="V48" s="36">
        <v>0.88860983213299993</v>
      </c>
      <c r="W48" s="36">
        <v>0</v>
      </c>
      <c r="X48" s="36">
        <v>0</v>
      </c>
      <c r="Y48" s="36">
        <v>0</v>
      </c>
      <c r="Z48" s="36">
        <v>0</v>
      </c>
      <c r="AA48" s="36">
        <v>0</v>
      </c>
      <c r="AB48" s="36">
        <v>80.309062964821024</v>
      </c>
      <c r="AC48" s="36">
        <v>5.6637843171312001</v>
      </c>
      <c r="AD48" s="36">
        <v>0.14889504313330001</v>
      </c>
      <c r="AE48" s="36">
        <v>0</v>
      </c>
      <c r="AF48" s="36">
        <v>108.92127071482808</v>
      </c>
      <c r="AG48" s="36">
        <v>0</v>
      </c>
      <c r="AH48" s="36">
        <v>0</v>
      </c>
      <c r="AI48" s="36">
        <v>0</v>
      </c>
      <c r="AJ48" s="36">
        <v>0</v>
      </c>
      <c r="AK48" s="36">
        <v>0</v>
      </c>
      <c r="AL48" s="36">
        <v>85.055399880006092</v>
      </c>
      <c r="AM48" s="36">
        <v>6.8184659351987031</v>
      </c>
      <c r="AN48" s="36">
        <v>0.1497703333333</v>
      </c>
      <c r="AO48" s="36">
        <v>0</v>
      </c>
      <c r="AP48" s="36">
        <v>53.748948707439602</v>
      </c>
      <c r="AQ48" s="36">
        <v>0</v>
      </c>
      <c r="AR48" s="36">
        <v>0</v>
      </c>
      <c r="AS48" s="36">
        <v>0</v>
      </c>
      <c r="AT48" s="36">
        <v>0</v>
      </c>
      <c r="AU48" s="36">
        <v>0</v>
      </c>
      <c r="AV48" s="36">
        <v>31.183916050723447</v>
      </c>
      <c r="AW48" s="36">
        <v>6.2218327838659011</v>
      </c>
      <c r="AX48" s="36">
        <v>0</v>
      </c>
      <c r="AY48" s="36">
        <v>0</v>
      </c>
      <c r="AZ48" s="36">
        <v>32.444611488023583</v>
      </c>
      <c r="BA48" s="36">
        <v>0</v>
      </c>
      <c r="BB48" s="36">
        <v>0</v>
      </c>
      <c r="BC48" s="36">
        <v>0</v>
      </c>
      <c r="BD48" s="36">
        <v>0</v>
      </c>
      <c r="BE48" s="36">
        <v>0</v>
      </c>
      <c r="BF48" s="36">
        <v>11.594862641444172</v>
      </c>
      <c r="BG48" s="36">
        <v>5.0930081109996994</v>
      </c>
      <c r="BH48" s="36">
        <v>0</v>
      </c>
      <c r="BI48" s="36">
        <v>0</v>
      </c>
      <c r="BJ48" s="36">
        <v>7.3173949651302994</v>
      </c>
      <c r="BK48" s="39">
        <f>SUM(C48:BJ48)</f>
        <v>444.14880998168383</v>
      </c>
    </row>
    <row r="49" spans="1:63" x14ac:dyDescent="0.2">
      <c r="A49" s="17"/>
      <c r="B49" s="27" t="s">
        <v>83</v>
      </c>
      <c r="C49" s="36">
        <f>SUM(C47:C48)</f>
        <v>0</v>
      </c>
      <c r="D49" s="36">
        <f t="shared" ref="D49:BK49" si="14">SUM(D47:D48)</f>
        <v>1.2271996343333</v>
      </c>
      <c r="E49" s="36">
        <f t="shared" si="14"/>
        <v>0</v>
      </c>
      <c r="F49" s="36">
        <f t="shared" si="14"/>
        <v>0</v>
      </c>
      <c r="G49" s="36">
        <f t="shared" si="14"/>
        <v>0</v>
      </c>
      <c r="H49" s="36">
        <f t="shared" si="14"/>
        <v>2.6254520149524998</v>
      </c>
      <c r="I49" s="36">
        <f t="shared" si="14"/>
        <v>1.8278960793664001</v>
      </c>
      <c r="J49" s="36">
        <f t="shared" si="14"/>
        <v>0</v>
      </c>
      <c r="K49" s="36">
        <f t="shared" si="14"/>
        <v>0</v>
      </c>
      <c r="L49" s="36">
        <f t="shared" si="14"/>
        <v>1.0374400204327001</v>
      </c>
      <c r="M49" s="36">
        <f t="shared" si="14"/>
        <v>0</v>
      </c>
      <c r="N49" s="36">
        <f t="shared" si="14"/>
        <v>0</v>
      </c>
      <c r="O49" s="36">
        <f t="shared" si="14"/>
        <v>0</v>
      </c>
      <c r="P49" s="36">
        <f t="shared" si="14"/>
        <v>0</v>
      </c>
      <c r="Q49" s="36">
        <f t="shared" si="14"/>
        <v>0</v>
      </c>
      <c r="R49" s="36">
        <f t="shared" si="14"/>
        <v>2.0822004724531991</v>
      </c>
      <c r="S49" s="36">
        <f t="shared" si="14"/>
        <v>0.48821436686660002</v>
      </c>
      <c r="T49" s="36">
        <f t="shared" si="14"/>
        <v>0</v>
      </c>
      <c r="U49" s="36">
        <f t="shared" si="14"/>
        <v>0</v>
      </c>
      <c r="V49" s="36">
        <f t="shared" si="14"/>
        <v>0.90191689303299993</v>
      </c>
      <c r="W49" s="36">
        <f t="shared" si="14"/>
        <v>0</v>
      </c>
      <c r="X49" s="36">
        <f t="shared" si="14"/>
        <v>0</v>
      </c>
      <c r="Y49" s="36">
        <f t="shared" si="14"/>
        <v>0</v>
      </c>
      <c r="Z49" s="36">
        <f t="shared" si="14"/>
        <v>0</v>
      </c>
      <c r="AA49" s="36">
        <f t="shared" si="14"/>
        <v>0</v>
      </c>
      <c r="AB49" s="36">
        <f t="shared" si="14"/>
        <v>81.456786282949025</v>
      </c>
      <c r="AC49" s="36">
        <f t="shared" si="14"/>
        <v>5.9275624668644005</v>
      </c>
      <c r="AD49" s="36">
        <f t="shared" si="14"/>
        <v>0.14889504313330001</v>
      </c>
      <c r="AE49" s="36">
        <f t="shared" si="14"/>
        <v>0</v>
      </c>
      <c r="AF49" s="36">
        <f t="shared" si="14"/>
        <v>110.61458027942749</v>
      </c>
      <c r="AG49" s="36">
        <f t="shared" si="14"/>
        <v>0</v>
      </c>
      <c r="AH49" s="36">
        <f t="shared" si="14"/>
        <v>0</v>
      </c>
      <c r="AI49" s="36">
        <f t="shared" si="14"/>
        <v>0</v>
      </c>
      <c r="AJ49" s="36">
        <f t="shared" si="14"/>
        <v>0</v>
      </c>
      <c r="AK49" s="36">
        <f t="shared" si="14"/>
        <v>0</v>
      </c>
      <c r="AL49" s="36">
        <f t="shared" si="14"/>
        <v>86.487232769397394</v>
      </c>
      <c r="AM49" s="36">
        <f t="shared" si="14"/>
        <v>11.647413935198703</v>
      </c>
      <c r="AN49" s="36">
        <f t="shared" si="14"/>
        <v>0.1497703333333</v>
      </c>
      <c r="AO49" s="36">
        <f t="shared" si="14"/>
        <v>0</v>
      </c>
      <c r="AP49" s="36">
        <f t="shared" si="14"/>
        <v>55.119041319572304</v>
      </c>
      <c r="AQ49" s="36">
        <f t="shared" si="14"/>
        <v>0</v>
      </c>
      <c r="AR49" s="36">
        <f t="shared" si="14"/>
        <v>0</v>
      </c>
      <c r="AS49" s="36">
        <f t="shared" si="14"/>
        <v>0</v>
      </c>
      <c r="AT49" s="36">
        <f t="shared" si="14"/>
        <v>0</v>
      </c>
      <c r="AU49" s="36">
        <f t="shared" si="14"/>
        <v>0</v>
      </c>
      <c r="AV49" s="36">
        <f t="shared" si="14"/>
        <v>34.30190183381405</v>
      </c>
      <c r="AW49" s="36">
        <f t="shared" si="14"/>
        <v>6.7239088155656015</v>
      </c>
      <c r="AX49" s="36">
        <f t="shared" si="14"/>
        <v>0</v>
      </c>
      <c r="AY49" s="36">
        <f t="shared" si="14"/>
        <v>0</v>
      </c>
      <c r="AZ49" s="36">
        <f t="shared" si="14"/>
        <v>37.562944380555784</v>
      </c>
      <c r="BA49" s="36">
        <f t="shared" si="14"/>
        <v>0</v>
      </c>
      <c r="BB49" s="36">
        <f t="shared" si="14"/>
        <v>0</v>
      </c>
      <c r="BC49" s="36">
        <f t="shared" si="14"/>
        <v>0</v>
      </c>
      <c r="BD49" s="36">
        <f t="shared" si="14"/>
        <v>0</v>
      </c>
      <c r="BE49" s="36">
        <f t="shared" si="14"/>
        <v>0</v>
      </c>
      <c r="BF49" s="36">
        <f t="shared" si="14"/>
        <v>12.176536099007771</v>
      </c>
      <c r="BG49" s="36">
        <f t="shared" si="14"/>
        <v>5.0930081109996994</v>
      </c>
      <c r="BH49" s="36">
        <f t="shared" si="14"/>
        <v>0</v>
      </c>
      <c r="BI49" s="36">
        <f t="shared" si="14"/>
        <v>0</v>
      </c>
      <c r="BJ49" s="36">
        <f t="shared" si="14"/>
        <v>7.5302963818967994</v>
      </c>
      <c r="BK49" s="36">
        <f t="shared" si="14"/>
        <v>465.13019753315331</v>
      </c>
    </row>
    <row r="50" spans="1:63" ht="2.25" customHeight="1" x14ac:dyDescent="0.2">
      <c r="A50" s="17"/>
      <c r="B50" s="25"/>
      <c r="C50" s="63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  <c r="AZ50" s="64"/>
      <c r="BA50" s="64"/>
      <c r="BB50" s="64"/>
      <c r="BC50" s="64"/>
      <c r="BD50" s="64"/>
      <c r="BE50" s="64"/>
      <c r="BF50" s="64"/>
      <c r="BG50" s="64"/>
      <c r="BH50" s="64"/>
      <c r="BI50" s="64"/>
      <c r="BJ50" s="64"/>
      <c r="BK50" s="65"/>
    </row>
    <row r="51" spans="1:63" x14ac:dyDescent="0.2">
      <c r="A51" s="17" t="s">
        <v>4</v>
      </c>
      <c r="B51" s="24" t="s">
        <v>9</v>
      </c>
      <c r="C51" s="63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4"/>
      <c r="BC51" s="64"/>
      <c r="BD51" s="64"/>
      <c r="BE51" s="64"/>
      <c r="BF51" s="64"/>
      <c r="BG51" s="64"/>
      <c r="BH51" s="64"/>
      <c r="BI51" s="64"/>
      <c r="BJ51" s="64"/>
      <c r="BK51" s="65"/>
    </row>
    <row r="52" spans="1:63" x14ac:dyDescent="0.2">
      <c r="A52" s="17" t="s">
        <v>76</v>
      </c>
      <c r="B52" s="25" t="s">
        <v>18</v>
      </c>
      <c r="C52" s="63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5"/>
    </row>
    <row r="53" spans="1:63" x14ac:dyDescent="0.2">
      <c r="A53" s="17"/>
      <c r="B53" s="34" t="s">
        <v>111</v>
      </c>
      <c r="C53" s="40">
        <v>0</v>
      </c>
      <c r="D53" s="40">
        <v>35.390799999999999</v>
      </c>
      <c r="E53" s="40">
        <v>0</v>
      </c>
      <c r="F53" s="40">
        <v>0</v>
      </c>
      <c r="G53" s="40">
        <v>0</v>
      </c>
      <c r="H53" s="40">
        <v>14.830949500418656</v>
      </c>
      <c r="I53" s="40">
        <v>0.54760000000000031</v>
      </c>
      <c r="J53" s="40">
        <v>0</v>
      </c>
      <c r="K53" s="40">
        <v>0</v>
      </c>
      <c r="L53" s="40">
        <v>8.9355999999999991</v>
      </c>
      <c r="M53" s="40">
        <v>0</v>
      </c>
      <c r="N53" s="40">
        <v>0</v>
      </c>
      <c r="O53" s="40">
        <v>0</v>
      </c>
      <c r="P53" s="40">
        <v>0</v>
      </c>
      <c r="Q53" s="40">
        <v>0</v>
      </c>
      <c r="R53" s="40">
        <v>6.3216000000000001</v>
      </c>
      <c r="S53" s="40">
        <v>0.1031</v>
      </c>
      <c r="T53" s="40">
        <v>0</v>
      </c>
      <c r="U53" s="40">
        <v>0</v>
      </c>
      <c r="V53" s="40">
        <v>1.5620999999999998</v>
      </c>
      <c r="W53" s="40">
        <v>0</v>
      </c>
      <c r="X53" s="40">
        <v>0</v>
      </c>
      <c r="Y53" s="40">
        <v>0</v>
      </c>
      <c r="Z53" s="40">
        <v>0</v>
      </c>
      <c r="AA53" s="40">
        <v>0</v>
      </c>
      <c r="AB53" s="40">
        <v>0</v>
      </c>
      <c r="AC53" s="40">
        <v>0</v>
      </c>
      <c r="AD53" s="40">
        <v>0</v>
      </c>
      <c r="AE53" s="40">
        <v>0</v>
      </c>
      <c r="AF53" s="40">
        <v>0</v>
      </c>
      <c r="AG53" s="40">
        <v>0</v>
      </c>
      <c r="AH53" s="40">
        <v>0</v>
      </c>
      <c r="AI53" s="40">
        <v>0</v>
      </c>
      <c r="AJ53" s="40">
        <v>0</v>
      </c>
      <c r="AK53" s="40">
        <v>0</v>
      </c>
      <c r="AL53" s="40">
        <v>0</v>
      </c>
      <c r="AM53" s="40">
        <v>0</v>
      </c>
      <c r="AN53" s="40">
        <v>0</v>
      </c>
      <c r="AO53" s="40">
        <v>0</v>
      </c>
      <c r="AP53" s="40">
        <v>0</v>
      </c>
      <c r="AQ53" s="40">
        <v>0</v>
      </c>
      <c r="AR53" s="40">
        <v>0</v>
      </c>
      <c r="AS53" s="40">
        <v>0</v>
      </c>
      <c r="AT53" s="40">
        <v>0</v>
      </c>
      <c r="AU53" s="40">
        <v>0</v>
      </c>
      <c r="AV53" s="40">
        <v>0</v>
      </c>
      <c r="AW53" s="40">
        <v>0</v>
      </c>
      <c r="AX53" s="40">
        <v>0</v>
      </c>
      <c r="AY53" s="40">
        <v>0</v>
      </c>
      <c r="AZ53" s="40">
        <v>0</v>
      </c>
      <c r="BA53" s="40">
        <v>0</v>
      </c>
      <c r="BB53" s="40">
        <v>0</v>
      </c>
      <c r="BC53" s="40">
        <v>0</v>
      </c>
      <c r="BD53" s="40">
        <v>0</v>
      </c>
      <c r="BE53" s="40">
        <v>0</v>
      </c>
      <c r="BF53" s="40">
        <v>0</v>
      </c>
      <c r="BG53" s="40">
        <v>0</v>
      </c>
      <c r="BH53" s="40">
        <v>0</v>
      </c>
      <c r="BI53" s="40">
        <v>0</v>
      </c>
      <c r="BJ53" s="40">
        <v>0</v>
      </c>
      <c r="BK53" s="39">
        <f>SUM(C53:BJ53)</f>
        <v>67.691749500418652</v>
      </c>
    </row>
    <row r="54" spans="1:63" x14ac:dyDescent="0.2">
      <c r="A54" s="17"/>
      <c r="B54" s="26" t="s">
        <v>85</v>
      </c>
      <c r="C54" s="36">
        <f>SUM(C53)</f>
        <v>0</v>
      </c>
      <c r="D54" s="36">
        <f t="shared" ref="D54:BJ54" si="15">SUM(D53)</f>
        <v>35.390799999999999</v>
      </c>
      <c r="E54" s="36">
        <f t="shared" si="15"/>
        <v>0</v>
      </c>
      <c r="F54" s="36">
        <f t="shared" si="15"/>
        <v>0</v>
      </c>
      <c r="G54" s="36">
        <f t="shared" si="15"/>
        <v>0</v>
      </c>
      <c r="H54" s="36">
        <f t="shared" si="15"/>
        <v>14.830949500418656</v>
      </c>
      <c r="I54" s="36">
        <f t="shared" si="15"/>
        <v>0.54760000000000031</v>
      </c>
      <c r="J54" s="36">
        <f t="shared" si="15"/>
        <v>0</v>
      </c>
      <c r="K54" s="36">
        <f t="shared" si="15"/>
        <v>0</v>
      </c>
      <c r="L54" s="36">
        <f t="shared" si="15"/>
        <v>8.9355999999999991</v>
      </c>
      <c r="M54" s="36">
        <f t="shared" si="15"/>
        <v>0</v>
      </c>
      <c r="N54" s="36">
        <f t="shared" si="15"/>
        <v>0</v>
      </c>
      <c r="O54" s="36">
        <f t="shared" si="15"/>
        <v>0</v>
      </c>
      <c r="P54" s="36">
        <f t="shared" si="15"/>
        <v>0</v>
      </c>
      <c r="Q54" s="36">
        <f t="shared" si="15"/>
        <v>0</v>
      </c>
      <c r="R54" s="36">
        <f t="shared" si="15"/>
        <v>6.3216000000000001</v>
      </c>
      <c r="S54" s="36">
        <f t="shared" si="15"/>
        <v>0.1031</v>
      </c>
      <c r="T54" s="36">
        <f t="shared" si="15"/>
        <v>0</v>
      </c>
      <c r="U54" s="36">
        <f t="shared" si="15"/>
        <v>0</v>
      </c>
      <c r="V54" s="36">
        <f t="shared" si="15"/>
        <v>1.5620999999999998</v>
      </c>
      <c r="W54" s="36">
        <f t="shared" si="15"/>
        <v>0</v>
      </c>
      <c r="X54" s="36">
        <f t="shared" si="15"/>
        <v>0</v>
      </c>
      <c r="Y54" s="36">
        <f t="shared" si="15"/>
        <v>0</v>
      </c>
      <c r="Z54" s="36">
        <f t="shared" si="15"/>
        <v>0</v>
      </c>
      <c r="AA54" s="36">
        <f t="shared" si="15"/>
        <v>0</v>
      </c>
      <c r="AB54" s="36">
        <f t="shared" si="15"/>
        <v>0</v>
      </c>
      <c r="AC54" s="36">
        <f t="shared" si="15"/>
        <v>0</v>
      </c>
      <c r="AD54" s="36">
        <f t="shared" si="15"/>
        <v>0</v>
      </c>
      <c r="AE54" s="36">
        <f t="shared" si="15"/>
        <v>0</v>
      </c>
      <c r="AF54" s="36">
        <f t="shared" si="15"/>
        <v>0</v>
      </c>
      <c r="AG54" s="36">
        <f t="shared" si="15"/>
        <v>0</v>
      </c>
      <c r="AH54" s="36">
        <f t="shared" si="15"/>
        <v>0</v>
      </c>
      <c r="AI54" s="36">
        <f t="shared" si="15"/>
        <v>0</v>
      </c>
      <c r="AJ54" s="36">
        <f t="shared" si="15"/>
        <v>0</v>
      </c>
      <c r="AK54" s="36">
        <f t="shared" si="15"/>
        <v>0</v>
      </c>
      <c r="AL54" s="36">
        <f t="shared" si="15"/>
        <v>0</v>
      </c>
      <c r="AM54" s="36">
        <f t="shared" si="15"/>
        <v>0</v>
      </c>
      <c r="AN54" s="36">
        <f t="shared" si="15"/>
        <v>0</v>
      </c>
      <c r="AO54" s="36">
        <f t="shared" si="15"/>
        <v>0</v>
      </c>
      <c r="AP54" s="36">
        <f t="shared" si="15"/>
        <v>0</v>
      </c>
      <c r="AQ54" s="36">
        <f t="shared" si="15"/>
        <v>0</v>
      </c>
      <c r="AR54" s="36">
        <f t="shared" si="15"/>
        <v>0</v>
      </c>
      <c r="AS54" s="36">
        <f t="shared" si="15"/>
        <v>0</v>
      </c>
      <c r="AT54" s="36">
        <f t="shared" si="15"/>
        <v>0</v>
      </c>
      <c r="AU54" s="36">
        <f t="shared" si="15"/>
        <v>0</v>
      </c>
      <c r="AV54" s="36">
        <f t="shared" si="15"/>
        <v>0</v>
      </c>
      <c r="AW54" s="36">
        <f t="shared" si="15"/>
        <v>0</v>
      </c>
      <c r="AX54" s="36">
        <f t="shared" si="15"/>
        <v>0</v>
      </c>
      <c r="AY54" s="36">
        <f t="shared" si="15"/>
        <v>0</v>
      </c>
      <c r="AZ54" s="36">
        <f t="shared" si="15"/>
        <v>0</v>
      </c>
      <c r="BA54" s="36">
        <f t="shared" si="15"/>
        <v>0</v>
      </c>
      <c r="BB54" s="36">
        <f t="shared" si="15"/>
        <v>0</v>
      </c>
      <c r="BC54" s="36">
        <f t="shared" si="15"/>
        <v>0</v>
      </c>
      <c r="BD54" s="36">
        <f t="shared" si="15"/>
        <v>0</v>
      </c>
      <c r="BE54" s="36">
        <f t="shared" si="15"/>
        <v>0</v>
      </c>
      <c r="BF54" s="36">
        <f t="shared" si="15"/>
        <v>0</v>
      </c>
      <c r="BG54" s="36">
        <f t="shared" si="15"/>
        <v>0</v>
      </c>
      <c r="BH54" s="36">
        <f t="shared" si="15"/>
        <v>0</v>
      </c>
      <c r="BI54" s="36">
        <f t="shared" si="15"/>
        <v>0</v>
      </c>
      <c r="BJ54" s="36">
        <f t="shared" si="15"/>
        <v>0</v>
      </c>
      <c r="BK54" s="39">
        <f>SUM(BK53)</f>
        <v>67.691749500418652</v>
      </c>
    </row>
    <row r="55" spans="1:63" x14ac:dyDescent="0.2">
      <c r="A55" s="17" t="s">
        <v>77</v>
      </c>
      <c r="B55" s="25" t="s">
        <v>19</v>
      </c>
      <c r="C55" s="63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5"/>
    </row>
    <row r="56" spans="1:63" x14ac:dyDescent="0.2">
      <c r="A56" s="17"/>
      <c r="B56" s="26" t="s">
        <v>36</v>
      </c>
      <c r="C56" s="36">
        <v>0</v>
      </c>
      <c r="D56" s="36">
        <v>0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>
        <v>0</v>
      </c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6">
        <v>0</v>
      </c>
      <c r="AB56" s="36">
        <v>0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6">
        <v>0</v>
      </c>
      <c r="AQ56" s="36">
        <v>0</v>
      </c>
      <c r="AR56" s="36">
        <v>0</v>
      </c>
      <c r="AS56" s="36">
        <v>0</v>
      </c>
      <c r="AT56" s="36">
        <v>0</v>
      </c>
      <c r="AU56" s="36">
        <v>0</v>
      </c>
      <c r="AV56" s="36">
        <v>0</v>
      </c>
      <c r="AW56" s="36">
        <v>0</v>
      </c>
      <c r="AX56" s="36">
        <v>0</v>
      </c>
      <c r="AY56" s="36">
        <v>0</v>
      </c>
      <c r="AZ56" s="36">
        <v>0</v>
      </c>
      <c r="BA56" s="36">
        <v>0</v>
      </c>
      <c r="BB56" s="36">
        <v>0</v>
      </c>
      <c r="BC56" s="36">
        <v>0</v>
      </c>
      <c r="BD56" s="36">
        <v>0</v>
      </c>
      <c r="BE56" s="36">
        <v>0</v>
      </c>
      <c r="BF56" s="36">
        <v>0</v>
      </c>
      <c r="BG56" s="36">
        <v>0</v>
      </c>
      <c r="BH56" s="36">
        <v>0</v>
      </c>
      <c r="BI56" s="36">
        <v>0</v>
      </c>
      <c r="BJ56" s="36">
        <v>0</v>
      </c>
      <c r="BK56" s="39">
        <f>SUM(C56:BJ56)</f>
        <v>0</v>
      </c>
    </row>
    <row r="57" spans="1:63" x14ac:dyDescent="0.2">
      <c r="A57" s="17"/>
      <c r="B57" s="26" t="s">
        <v>86</v>
      </c>
      <c r="C57" s="36">
        <f t="shared" ref="C57:BJ57" si="16">SUM(C56)</f>
        <v>0</v>
      </c>
      <c r="D57" s="36">
        <f t="shared" si="16"/>
        <v>0</v>
      </c>
      <c r="E57" s="36">
        <f t="shared" si="16"/>
        <v>0</v>
      </c>
      <c r="F57" s="36">
        <f t="shared" si="16"/>
        <v>0</v>
      </c>
      <c r="G57" s="36">
        <f t="shared" si="16"/>
        <v>0</v>
      </c>
      <c r="H57" s="36">
        <f t="shared" si="16"/>
        <v>0</v>
      </c>
      <c r="I57" s="36">
        <f t="shared" si="16"/>
        <v>0</v>
      </c>
      <c r="J57" s="36">
        <f t="shared" si="16"/>
        <v>0</v>
      </c>
      <c r="K57" s="36">
        <f t="shared" si="16"/>
        <v>0</v>
      </c>
      <c r="L57" s="36">
        <f t="shared" si="16"/>
        <v>0</v>
      </c>
      <c r="M57" s="36">
        <f t="shared" si="16"/>
        <v>0</v>
      </c>
      <c r="N57" s="36">
        <f t="shared" si="16"/>
        <v>0</v>
      </c>
      <c r="O57" s="36">
        <f t="shared" si="16"/>
        <v>0</v>
      </c>
      <c r="P57" s="36">
        <f t="shared" si="16"/>
        <v>0</v>
      </c>
      <c r="Q57" s="36">
        <f t="shared" si="16"/>
        <v>0</v>
      </c>
      <c r="R57" s="36">
        <f t="shared" si="16"/>
        <v>0</v>
      </c>
      <c r="S57" s="36">
        <f t="shared" si="16"/>
        <v>0</v>
      </c>
      <c r="T57" s="36">
        <f t="shared" si="16"/>
        <v>0</v>
      </c>
      <c r="U57" s="36">
        <f t="shared" si="16"/>
        <v>0</v>
      </c>
      <c r="V57" s="36">
        <f t="shared" si="16"/>
        <v>0</v>
      </c>
      <c r="W57" s="36">
        <f t="shared" si="16"/>
        <v>0</v>
      </c>
      <c r="X57" s="36">
        <f t="shared" si="16"/>
        <v>0</v>
      </c>
      <c r="Y57" s="36">
        <f t="shared" si="16"/>
        <v>0</v>
      </c>
      <c r="Z57" s="36">
        <f t="shared" si="16"/>
        <v>0</v>
      </c>
      <c r="AA57" s="36">
        <f t="shared" si="16"/>
        <v>0</v>
      </c>
      <c r="AB57" s="36">
        <f t="shared" si="16"/>
        <v>0</v>
      </c>
      <c r="AC57" s="36">
        <f t="shared" si="16"/>
        <v>0</v>
      </c>
      <c r="AD57" s="36">
        <f t="shared" si="16"/>
        <v>0</v>
      </c>
      <c r="AE57" s="36">
        <f t="shared" si="16"/>
        <v>0</v>
      </c>
      <c r="AF57" s="36">
        <f t="shared" si="16"/>
        <v>0</v>
      </c>
      <c r="AG57" s="36">
        <f t="shared" si="16"/>
        <v>0</v>
      </c>
      <c r="AH57" s="36">
        <f t="shared" si="16"/>
        <v>0</v>
      </c>
      <c r="AI57" s="36">
        <f t="shared" si="16"/>
        <v>0</v>
      </c>
      <c r="AJ57" s="36">
        <f t="shared" si="16"/>
        <v>0</v>
      </c>
      <c r="AK57" s="36">
        <f t="shared" si="16"/>
        <v>0</v>
      </c>
      <c r="AL57" s="36">
        <f t="shared" si="16"/>
        <v>0</v>
      </c>
      <c r="AM57" s="36">
        <f t="shared" si="16"/>
        <v>0</v>
      </c>
      <c r="AN57" s="36">
        <f t="shared" si="16"/>
        <v>0</v>
      </c>
      <c r="AO57" s="36">
        <f t="shared" si="16"/>
        <v>0</v>
      </c>
      <c r="AP57" s="36">
        <f t="shared" si="16"/>
        <v>0</v>
      </c>
      <c r="AQ57" s="36">
        <f t="shared" si="16"/>
        <v>0</v>
      </c>
      <c r="AR57" s="36">
        <f t="shared" si="16"/>
        <v>0</v>
      </c>
      <c r="AS57" s="36">
        <f t="shared" si="16"/>
        <v>0</v>
      </c>
      <c r="AT57" s="36">
        <f t="shared" si="16"/>
        <v>0</v>
      </c>
      <c r="AU57" s="36">
        <f t="shared" si="16"/>
        <v>0</v>
      </c>
      <c r="AV57" s="36">
        <f t="shared" si="16"/>
        <v>0</v>
      </c>
      <c r="AW57" s="36">
        <f t="shared" si="16"/>
        <v>0</v>
      </c>
      <c r="AX57" s="36">
        <f t="shared" si="16"/>
        <v>0</v>
      </c>
      <c r="AY57" s="36">
        <f t="shared" si="16"/>
        <v>0</v>
      </c>
      <c r="AZ57" s="36">
        <f t="shared" si="16"/>
        <v>0</v>
      </c>
      <c r="BA57" s="36">
        <f t="shared" si="16"/>
        <v>0</v>
      </c>
      <c r="BB57" s="36">
        <f t="shared" si="16"/>
        <v>0</v>
      </c>
      <c r="BC57" s="36">
        <f t="shared" si="16"/>
        <v>0</v>
      </c>
      <c r="BD57" s="36">
        <f t="shared" si="16"/>
        <v>0</v>
      </c>
      <c r="BE57" s="36">
        <f t="shared" si="16"/>
        <v>0</v>
      </c>
      <c r="BF57" s="36">
        <f t="shared" si="16"/>
        <v>0</v>
      </c>
      <c r="BG57" s="36">
        <f t="shared" si="16"/>
        <v>0</v>
      </c>
      <c r="BH57" s="36">
        <f t="shared" si="16"/>
        <v>0</v>
      </c>
      <c r="BI57" s="36">
        <f t="shared" si="16"/>
        <v>0</v>
      </c>
      <c r="BJ57" s="36">
        <f t="shared" si="16"/>
        <v>0</v>
      </c>
      <c r="BK57" s="39">
        <f>SUM(BK56)</f>
        <v>0</v>
      </c>
    </row>
    <row r="58" spans="1:63" x14ac:dyDescent="0.2">
      <c r="A58" s="17"/>
      <c r="B58" s="27" t="s">
        <v>84</v>
      </c>
      <c r="C58" s="38">
        <f>C57+C54</f>
        <v>0</v>
      </c>
      <c r="D58" s="38">
        <f t="shared" ref="D58:BJ58" si="17">D57+D54</f>
        <v>35.390799999999999</v>
      </c>
      <c r="E58" s="38">
        <f t="shared" si="17"/>
        <v>0</v>
      </c>
      <c r="F58" s="38">
        <f t="shared" si="17"/>
        <v>0</v>
      </c>
      <c r="G58" s="38">
        <f t="shared" si="17"/>
        <v>0</v>
      </c>
      <c r="H58" s="38">
        <f t="shared" si="17"/>
        <v>14.830949500418656</v>
      </c>
      <c r="I58" s="38">
        <f t="shared" si="17"/>
        <v>0.54760000000000031</v>
      </c>
      <c r="J58" s="38">
        <f t="shared" si="17"/>
        <v>0</v>
      </c>
      <c r="K58" s="38">
        <f t="shared" si="17"/>
        <v>0</v>
      </c>
      <c r="L58" s="38">
        <f t="shared" si="17"/>
        <v>8.9355999999999991</v>
      </c>
      <c r="M58" s="38">
        <f t="shared" si="17"/>
        <v>0</v>
      </c>
      <c r="N58" s="38">
        <f t="shared" si="17"/>
        <v>0</v>
      </c>
      <c r="O58" s="38">
        <f t="shared" si="17"/>
        <v>0</v>
      </c>
      <c r="P58" s="38">
        <f t="shared" si="17"/>
        <v>0</v>
      </c>
      <c r="Q58" s="38">
        <f t="shared" si="17"/>
        <v>0</v>
      </c>
      <c r="R58" s="38">
        <f t="shared" si="17"/>
        <v>6.3216000000000001</v>
      </c>
      <c r="S58" s="38">
        <f t="shared" si="17"/>
        <v>0.1031</v>
      </c>
      <c r="T58" s="38">
        <f t="shared" si="17"/>
        <v>0</v>
      </c>
      <c r="U58" s="38">
        <f t="shared" si="17"/>
        <v>0</v>
      </c>
      <c r="V58" s="38">
        <f t="shared" si="17"/>
        <v>1.5620999999999998</v>
      </c>
      <c r="W58" s="38">
        <f t="shared" si="17"/>
        <v>0</v>
      </c>
      <c r="X58" s="38">
        <f t="shared" si="17"/>
        <v>0</v>
      </c>
      <c r="Y58" s="38">
        <f t="shared" si="17"/>
        <v>0</v>
      </c>
      <c r="Z58" s="38">
        <f t="shared" si="17"/>
        <v>0</v>
      </c>
      <c r="AA58" s="38">
        <f t="shared" si="17"/>
        <v>0</v>
      </c>
      <c r="AB58" s="38">
        <f t="shared" si="17"/>
        <v>0</v>
      </c>
      <c r="AC58" s="38">
        <f t="shared" si="17"/>
        <v>0</v>
      </c>
      <c r="AD58" s="38">
        <f t="shared" si="17"/>
        <v>0</v>
      </c>
      <c r="AE58" s="38">
        <f t="shared" si="17"/>
        <v>0</v>
      </c>
      <c r="AF58" s="38">
        <f t="shared" si="17"/>
        <v>0</v>
      </c>
      <c r="AG58" s="38">
        <f t="shared" si="17"/>
        <v>0</v>
      </c>
      <c r="AH58" s="38">
        <f t="shared" si="17"/>
        <v>0</v>
      </c>
      <c r="AI58" s="38">
        <f t="shared" si="17"/>
        <v>0</v>
      </c>
      <c r="AJ58" s="38">
        <f t="shared" si="17"/>
        <v>0</v>
      </c>
      <c r="AK58" s="38">
        <f t="shared" si="17"/>
        <v>0</v>
      </c>
      <c r="AL58" s="38">
        <f t="shared" si="17"/>
        <v>0</v>
      </c>
      <c r="AM58" s="38">
        <f t="shared" si="17"/>
        <v>0</v>
      </c>
      <c r="AN58" s="38">
        <f t="shared" si="17"/>
        <v>0</v>
      </c>
      <c r="AO58" s="38">
        <f t="shared" si="17"/>
        <v>0</v>
      </c>
      <c r="AP58" s="38">
        <f t="shared" si="17"/>
        <v>0</v>
      </c>
      <c r="AQ58" s="38">
        <f t="shared" si="17"/>
        <v>0</v>
      </c>
      <c r="AR58" s="38">
        <f t="shared" si="17"/>
        <v>0</v>
      </c>
      <c r="AS58" s="38">
        <f t="shared" si="17"/>
        <v>0</v>
      </c>
      <c r="AT58" s="38">
        <f t="shared" si="17"/>
        <v>0</v>
      </c>
      <c r="AU58" s="38">
        <f t="shared" si="17"/>
        <v>0</v>
      </c>
      <c r="AV58" s="38">
        <f t="shared" si="17"/>
        <v>0</v>
      </c>
      <c r="AW58" s="38">
        <f t="shared" si="17"/>
        <v>0</v>
      </c>
      <c r="AX58" s="38">
        <f t="shared" si="17"/>
        <v>0</v>
      </c>
      <c r="AY58" s="38">
        <f t="shared" si="17"/>
        <v>0</v>
      </c>
      <c r="AZ58" s="38">
        <f t="shared" si="17"/>
        <v>0</v>
      </c>
      <c r="BA58" s="38">
        <f t="shared" si="17"/>
        <v>0</v>
      </c>
      <c r="BB58" s="38">
        <f t="shared" si="17"/>
        <v>0</v>
      </c>
      <c r="BC58" s="38">
        <f t="shared" si="17"/>
        <v>0</v>
      </c>
      <c r="BD58" s="38">
        <f t="shared" si="17"/>
        <v>0</v>
      </c>
      <c r="BE58" s="38">
        <f t="shared" si="17"/>
        <v>0</v>
      </c>
      <c r="BF58" s="38">
        <f t="shared" si="17"/>
        <v>0</v>
      </c>
      <c r="BG58" s="38">
        <f t="shared" si="17"/>
        <v>0</v>
      </c>
      <c r="BH58" s="38">
        <f t="shared" si="17"/>
        <v>0</v>
      </c>
      <c r="BI58" s="38">
        <f t="shared" si="17"/>
        <v>0</v>
      </c>
      <c r="BJ58" s="38">
        <f t="shared" si="17"/>
        <v>0</v>
      </c>
      <c r="BK58" s="38">
        <f>BK57+BK54</f>
        <v>67.691749500418652</v>
      </c>
    </row>
    <row r="59" spans="1:63" ht="4.5" customHeight="1" x14ac:dyDescent="0.2">
      <c r="A59" s="17"/>
      <c r="B59" s="25"/>
      <c r="C59" s="63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5"/>
    </row>
    <row r="60" spans="1:63" x14ac:dyDescent="0.2">
      <c r="A60" s="17" t="s">
        <v>20</v>
      </c>
      <c r="B60" s="24" t="s">
        <v>21</v>
      </c>
      <c r="C60" s="63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4"/>
      <c r="BG60" s="64"/>
      <c r="BH60" s="64"/>
      <c r="BI60" s="64"/>
      <c r="BJ60" s="64"/>
      <c r="BK60" s="65"/>
    </row>
    <row r="61" spans="1:63" x14ac:dyDescent="0.2">
      <c r="A61" s="17" t="s">
        <v>76</v>
      </c>
      <c r="B61" s="25" t="s">
        <v>22</v>
      </c>
      <c r="C61" s="63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  <c r="AV61" s="64"/>
      <c r="AW61" s="64"/>
      <c r="AX61" s="64"/>
      <c r="AY61" s="64"/>
      <c r="AZ61" s="64"/>
      <c r="BA61" s="64"/>
      <c r="BB61" s="64"/>
      <c r="BC61" s="64"/>
      <c r="BD61" s="64"/>
      <c r="BE61" s="64"/>
      <c r="BF61" s="64"/>
      <c r="BG61" s="64"/>
      <c r="BH61" s="64"/>
      <c r="BI61" s="64"/>
      <c r="BJ61" s="64"/>
      <c r="BK61" s="65"/>
    </row>
    <row r="62" spans="1:63" x14ac:dyDescent="0.2">
      <c r="A62" s="17"/>
      <c r="B62" s="26" t="s">
        <v>36</v>
      </c>
      <c r="C62" s="36">
        <v>0</v>
      </c>
      <c r="D62" s="36">
        <v>0</v>
      </c>
      <c r="E62" s="36">
        <v>0</v>
      </c>
      <c r="F62" s="36">
        <v>0</v>
      </c>
      <c r="G62" s="36">
        <v>0</v>
      </c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36">
        <v>0</v>
      </c>
      <c r="X62" s="36">
        <v>0</v>
      </c>
      <c r="Y62" s="36">
        <v>0</v>
      </c>
      <c r="Z62" s="36">
        <v>0</v>
      </c>
      <c r="AA62" s="36">
        <v>0</v>
      </c>
      <c r="AB62" s="36">
        <v>0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v>0</v>
      </c>
      <c r="AR62" s="36">
        <v>0</v>
      </c>
      <c r="AS62" s="36">
        <v>0</v>
      </c>
      <c r="AT62" s="36">
        <v>0</v>
      </c>
      <c r="AU62" s="36">
        <v>0</v>
      </c>
      <c r="AV62" s="36">
        <v>0</v>
      </c>
      <c r="AW62" s="36">
        <v>0</v>
      </c>
      <c r="AX62" s="36">
        <v>0</v>
      </c>
      <c r="AY62" s="36">
        <v>0</v>
      </c>
      <c r="AZ62" s="36">
        <v>0</v>
      </c>
      <c r="BA62" s="36">
        <v>0</v>
      </c>
      <c r="BB62" s="36">
        <v>0</v>
      </c>
      <c r="BC62" s="36">
        <v>0</v>
      </c>
      <c r="BD62" s="36">
        <v>0</v>
      </c>
      <c r="BE62" s="36">
        <v>0</v>
      </c>
      <c r="BF62" s="36">
        <v>0</v>
      </c>
      <c r="BG62" s="36">
        <v>0</v>
      </c>
      <c r="BH62" s="36">
        <v>0</v>
      </c>
      <c r="BI62" s="36">
        <v>0</v>
      </c>
      <c r="BJ62" s="36">
        <v>0</v>
      </c>
      <c r="BK62" s="39">
        <f>SUM(C62:BJ62)</f>
        <v>0</v>
      </c>
    </row>
    <row r="63" spans="1:63" x14ac:dyDescent="0.2">
      <c r="A63" s="17"/>
      <c r="B63" s="27" t="s">
        <v>83</v>
      </c>
      <c r="C63" s="36">
        <f t="shared" ref="C63:BJ63" si="18">SUM(C62)</f>
        <v>0</v>
      </c>
      <c r="D63" s="36">
        <f t="shared" si="18"/>
        <v>0</v>
      </c>
      <c r="E63" s="36">
        <f t="shared" si="18"/>
        <v>0</v>
      </c>
      <c r="F63" s="36">
        <f t="shared" si="18"/>
        <v>0</v>
      </c>
      <c r="G63" s="36">
        <f t="shared" si="18"/>
        <v>0</v>
      </c>
      <c r="H63" s="36">
        <f t="shared" si="18"/>
        <v>0</v>
      </c>
      <c r="I63" s="36">
        <f t="shared" si="18"/>
        <v>0</v>
      </c>
      <c r="J63" s="36">
        <f t="shared" si="18"/>
        <v>0</v>
      </c>
      <c r="K63" s="36">
        <f t="shared" si="18"/>
        <v>0</v>
      </c>
      <c r="L63" s="36">
        <f t="shared" si="18"/>
        <v>0</v>
      </c>
      <c r="M63" s="36">
        <f t="shared" si="18"/>
        <v>0</v>
      </c>
      <c r="N63" s="36">
        <f t="shared" si="18"/>
        <v>0</v>
      </c>
      <c r="O63" s="36">
        <f t="shared" si="18"/>
        <v>0</v>
      </c>
      <c r="P63" s="36">
        <f t="shared" si="18"/>
        <v>0</v>
      </c>
      <c r="Q63" s="36">
        <f t="shared" si="18"/>
        <v>0</v>
      </c>
      <c r="R63" s="36">
        <f t="shared" si="18"/>
        <v>0</v>
      </c>
      <c r="S63" s="36">
        <f t="shared" si="18"/>
        <v>0</v>
      </c>
      <c r="T63" s="36">
        <f t="shared" si="18"/>
        <v>0</v>
      </c>
      <c r="U63" s="36">
        <f t="shared" si="18"/>
        <v>0</v>
      </c>
      <c r="V63" s="36">
        <f t="shared" si="18"/>
        <v>0</v>
      </c>
      <c r="W63" s="36">
        <f t="shared" si="18"/>
        <v>0</v>
      </c>
      <c r="X63" s="36">
        <f t="shared" si="18"/>
        <v>0</v>
      </c>
      <c r="Y63" s="36">
        <f t="shared" si="18"/>
        <v>0</v>
      </c>
      <c r="Z63" s="36">
        <f t="shared" si="18"/>
        <v>0</v>
      </c>
      <c r="AA63" s="36">
        <f t="shared" si="18"/>
        <v>0</v>
      </c>
      <c r="AB63" s="36">
        <f t="shared" si="18"/>
        <v>0</v>
      </c>
      <c r="AC63" s="36">
        <f t="shared" si="18"/>
        <v>0</v>
      </c>
      <c r="AD63" s="36">
        <f t="shared" si="18"/>
        <v>0</v>
      </c>
      <c r="AE63" s="36">
        <f t="shared" si="18"/>
        <v>0</v>
      </c>
      <c r="AF63" s="36">
        <f t="shared" si="18"/>
        <v>0</v>
      </c>
      <c r="AG63" s="36">
        <f t="shared" si="18"/>
        <v>0</v>
      </c>
      <c r="AH63" s="36">
        <f t="shared" si="18"/>
        <v>0</v>
      </c>
      <c r="AI63" s="36">
        <f t="shared" si="18"/>
        <v>0</v>
      </c>
      <c r="AJ63" s="36">
        <f t="shared" si="18"/>
        <v>0</v>
      </c>
      <c r="AK63" s="36">
        <f t="shared" si="18"/>
        <v>0</v>
      </c>
      <c r="AL63" s="36">
        <f t="shared" si="18"/>
        <v>0</v>
      </c>
      <c r="AM63" s="36">
        <f t="shared" si="18"/>
        <v>0</v>
      </c>
      <c r="AN63" s="36">
        <f t="shared" si="18"/>
        <v>0</v>
      </c>
      <c r="AO63" s="36">
        <f t="shared" si="18"/>
        <v>0</v>
      </c>
      <c r="AP63" s="36">
        <f t="shared" si="18"/>
        <v>0</v>
      </c>
      <c r="AQ63" s="36">
        <f t="shared" si="18"/>
        <v>0</v>
      </c>
      <c r="AR63" s="36">
        <f t="shared" si="18"/>
        <v>0</v>
      </c>
      <c r="AS63" s="36">
        <f t="shared" si="18"/>
        <v>0</v>
      </c>
      <c r="AT63" s="36">
        <f t="shared" si="18"/>
        <v>0</v>
      </c>
      <c r="AU63" s="36">
        <f t="shared" si="18"/>
        <v>0</v>
      </c>
      <c r="AV63" s="36">
        <f t="shared" si="18"/>
        <v>0</v>
      </c>
      <c r="AW63" s="36">
        <f t="shared" si="18"/>
        <v>0</v>
      </c>
      <c r="AX63" s="36">
        <f t="shared" si="18"/>
        <v>0</v>
      </c>
      <c r="AY63" s="36">
        <f t="shared" si="18"/>
        <v>0</v>
      </c>
      <c r="AZ63" s="36">
        <f t="shared" si="18"/>
        <v>0</v>
      </c>
      <c r="BA63" s="36">
        <f t="shared" si="18"/>
        <v>0</v>
      </c>
      <c r="BB63" s="36">
        <f t="shared" si="18"/>
        <v>0</v>
      </c>
      <c r="BC63" s="36">
        <f t="shared" si="18"/>
        <v>0</v>
      </c>
      <c r="BD63" s="36">
        <f t="shared" si="18"/>
        <v>0</v>
      </c>
      <c r="BE63" s="36">
        <f t="shared" si="18"/>
        <v>0</v>
      </c>
      <c r="BF63" s="36">
        <f t="shared" si="18"/>
        <v>0</v>
      </c>
      <c r="BG63" s="36">
        <f t="shared" si="18"/>
        <v>0</v>
      </c>
      <c r="BH63" s="36">
        <f t="shared" si="18"/>
        <v>0</v>
      </c>
      <c r="BI63" s="36">
        <f t="shared" si="18"/>
        <v>0</v>
      </c>
      <c r="BJ63" s="36">
        <f t="shared" si="18"/>
        <v>0</v>
      </c>
      <c r="BK63" s="39">
        <f>SUM(BK62)</f>
        <v>0</v>
      </c>
    </row>
    <row r="64" spans="1:63" ht="4.5" customHeight="1" x14ac:dyDescent="0.2">
      <c r="A64" s="17"/>
      <c r="B64" s="29"/>
      <c r="C64" s="63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5"/>
    </row>
    <row r="65" spans="1:63" x14ac:dyDescent="0.2">
      <c r="A65" s="17"/>
      <c r="B65" s="30" t="s">
        <v>99</v>
      </c>
      <c r="C65" s="44">
        <f>C28+C43+C49+C58+C63</f>
        <v>0</v>
      </c>
      <c r="D65" s="44">
        <f t="shared" ref="D65:BJ65" si="19">D28+D43+D49+D58+D63</f>
        <v>141.50879672563229</v>
      </c>
      <c r="E65" s="44">
        <f t="shared" si="19"/>
        <v>27.670157767199999</v>
      </c>
      <c r="F65" s="44">
        <f t="shared" si="19"/>
        <v>0</v>
      </c>
      <c r="G65" s="44">
        <f t="shared" si="19"/>
        <v>0</v>
      </c>
      <c r="H65" s="44">
        <f t="shared" si="19"/>
        <v>62.440748491175555</v>
      </c>
      <c r="I65" s="44">
        <f t="shared" si="19"/>
        <v>3204.5568120136627</v>
      </c>
      <c r="J65" s="44">
        <f t="shared" si="19"/>
        <v>1726.9982522530665</v>
      </c>
      <c r="K65" s="44">
        <f t="shared" si="19"/>
        <v>0</v>
      </c>
      <c r="L65" s="44">
        <f t="shared" si="19"/>
        <v>100.32706846641966</v>
      </c>
      <c r="M65" s="44">
        <f t="shared" si="19"/>
        <v>0</v>
      </c>
      <c r="N65" s="44">
        <f t="shared" si="19"/>
        <v>0</v>
      </c>
      <c r="O65" s="44">
        <f t="shared" si="19"/>
        <v>0</v>
      </c>
      <c r="P65" s="44">
        <f t="shared" si="19"/>
        <v>0</v>
      </c>
      <c r="Q65" s="44">
        <f t="shared" si="19"/>
        <v>0</v>
      </c>
      <c r="R65" s="44">
        <f t="shared" si="19"/>
        <v>33.318157517885012</v>
      </c>
      <c r="S65" s="44">
        <f t="shared" si="19"/>
        <v>48.426909242765902</v>
      </c>
      <c r="T65" s="44">
        <f t="shared" si="19"/>
        <v>404.79397316019862</v>
      </c>
      <c r="U65" s="44">
        <f t="shared" si="19"/>
        <v>0</v>
      </c>
      <c r="V65" s="44">
        <f t="shared" si="19"/>
        <v>10.8304819551948</v>
      </c>
      <c r="W65" s="44">
        <f t="shared" si="19"/>
        <v>0</v>
      </c>
      <c r="X65" s="44">
        <f t="shared" si="19"/>
        <v>0</v>
      </c>
      <c r="Y65" s="44">
        <f t="shared" si="19"/>
        <v>0</v>
      </c>
      <c r="Z65" s="44">
        <f t="shared" si="19"/>
        <v>0</v>
      </c>
      <c r="AA65" s="44">
        <f t="shared" si="19"/>
        <v>0</v>
      </c>
      <c r="AB65" s="44">
        <f t="shared" si="19"/>
        <v>525.25714389846462</v>
      </c>
      <c r="AC65" s="44">
        <f t="shared" si="19"/>
        <v>120.50067915136151</v>
      </c>
      <c r="AD65" s="44">
        <f t="shared" si="19"/>
        <v>59.057227740265688</v>
      </c>
      <c r="AE65" s="44">
        <f t="shared" si="19"/>
        <v>0</v>
      </c>
      <c r="AF65" s="44">
        <f t="shared" si="19"/>
        <v>560.31825735899713</v>
      </c>
      <c r="AG65" s="44">
        <f t="shared" si="19"/>
        <v>0</v>
      </c>
      <c r="AH65" s="44">
        <f t="shared" si="19"/>
        <v>0</v>
      </c>
      <c r="AI65" s="44">
        <f t="shared" si="19"/>
        <v>0</v>
      </c>
      <c r="AJ65" s="44">
        <f t="shared" si="19"/>
        <v>0</v>
      </c>
      <c r="AK65" s="44">
        <f t="shared" si="19"/>
        <v>0</v>
      </c>
      <c r="AL65" s="44">
        <f t="shared" si="19"/>
        <v>519.01041757405767</v>
      </c>
      <c r="AM65" s="44">
        <f t="shared" si="19"/>
        <v>100.0565274154238</v>
      </c>
      <c r="AN65" s="44">
        <f t="shared" si="19"/>
        <v>673.51104789482963</v>
      </c>
      <c r="AO65" s="44">
        <f t="shared" si="19"/>
        <v>0</v>
      </c>
      <c r="AP65" s="44">
        <f t="shared" si="19"/>
        <v>257.92867939772788</v>
      </c>
      <c r="AQ65" s="44">
        <f t="shared" si="19"/>
        <v>0</v>
      </c>
      <c r="AR65" s="44">
        <f t="shared" si="19"/>
        <v>0</v>
      </c>
      <c r="AS65" s="44">
        <f t="shared" si="19"/>
        <v>0</v>
      </c>
      <c r="AT65" s="44">
        <f t="shared" si="19"/>
        <v>0</v>
      </c>
      <c r="AU65" s="44">
        <f t="shared" si="19"/>
        <v>0</v>
      </c>
      <c r="AV65" s="44">
        <f t="shared" si="19"/>
        <v>710.90435039363922</v>
      </c>
      <c r="AW65" s="44">
        <f t="shared" si="19"/>
        <v>419.58060200456288</v>
      </c>
      <c r="AX65" s="44">
        <f t="shared" si="19"/>
        <v>27.0782139330997</v>
      </c>
      <c r="AY65" s="44">
        <f t="shared" si="19"/>
        <v>0</v>
      </c>
      <c r="AZ65" s="44">
        <f t="shared" si="19"/>
        <v>355.27236623087191</v>
      </c>
      <c r="BA65" s="44">
        <f t="shared" si="19"/>
        <v>0</v>
      </c>
      <c r="BB65" s="44">
        <f t="shared" si="19"/>
        <v>0</v>
      </c>
      <c r="BC65" s="44">
        <f t="shared" si="19"/>
        <v>0</v>
      </c>
      <c r="BD65" s="44">
        <f t="shared" si="19"/>
        <v>0</v>
      </c>
      <c r="BE65" s="44">
        <f t="shared" si="19"/>
        <v>0</v>
      </c>
      <c r="BF65" s="44">
        <f t="shared" si="19"/>
        <v>147.19584240659924</v>
      </c>
      <c r="BG65" s="44">
        <f t="shared" si="19"/>
        <v>56.413158492264301</v>
      </c>
      <c r="BH65" s="44">
        <f t="shared" si="19"/>
        <v>44.117678474799497</v>
      </c>
      <c r="BI65" s="44">
        <f t="shared" si="19"/>
        <v>0</v>
      </c>
      <c r="BJ65" s="44">
        <f t="shared" si="19"/>
        <v>38.487617134118899</v>
      </c>
      <c r="BK65" s="44">
        <f>BK28+BK43+BK49+BK58+BK63</f>
        <v>10375.561167094285</v>
      </c>
    </row>
    <row r="66" spans="1:63" ht="4.5" customHeight="1" x14ac:dyDescent="0.2">
      <c r="A66" s="17"/>
      <c r="B66" s="30"/>
      <c r="C66" s="77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  <c r="AY66" s="64"/>
      <c r="AZ66" s="64"/>
      <c r="BA66" s="64"/>
      <c r="BB66" s="64"/>
      <c r="BC66" s="64"/>
      <c r="BD66" s="64"/>
      <c r="BE66" s="64"/>
      <c r="BF66" s="64"/>
      <c r="BG66" s="64"/>
      <c r="BH66" s="64"/>
      <c r="BI66" s="64"/>
      <c r="BJ66" s="64"/>
      <c r="BK66" s="78"/>
    </row>
    <row r="67" spans="1:63" ht="14.25" customHeight="1" x14ac:dyDescent="0.3">
      <c r="A67" s="17" t="s">
        <v>5</v>
      </c>
      <c r="B67" s="31" t="s">
        <v>24</v>
      </c>
      <c r="C67" s="77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  <c r="AV67" s="64"/>
      <c r="AW67" s="64"/>
      <c r="AX67" s="64"/>
      <c r="AY67" s="64"/>
      <c r="AZ67" s="64"/>
      <c r="BA67" s="64"/>
      <c r="BB67" s="64"/>
      <c r="BC67" s="64"/>
      <c r="BD67" s="64"/>
      <c r="BE67" s="64"/>
      <c r="BF67" s="64"/>
      <c r="BG67" s="64"/>
      <c r="BH67" s="64"/>
      <c r="BI67" s="64"/>
      <c r="BJ67" s="64"/>
      <c r="BK67" s="78"/>
    </row>
    <row r="68" spans="1:63" x14ac:dyDescent="0.2">
      <c r="A68" s="17"/>
      <c r="B68" s="34" t="s">
        <v>112</v>
      </c>
      <c r="C68" s="40">
        <v>0</v>
      </c>
      <c r="D68" s="40">
        <v>0.54415424826659997</v>
      </c>
      <c r="E68" s="40">
        <v>0</v>
      </c>
      <c r="F68" s="40">
        <v>0</v>
      </c>
      <c r="G68" s="40">
        <v>0</v>
      </c>
      <c r="H68" s="40">
        <v>0.36817345446269995</v>
      </c>
      <c r="I68" s="40">
        <v>0</v>
      </c>
      <c r="J68" s="40">
        <v>0</v>
      </c>
      <c r="K68" s="40">
        <v>0</v>
      </c>
      <c r="L68" s="40">
        <v>3.6364894332999997E-3</v>
      </c>
      <c r="M68" s="40">
        <v>0</v>
      </c>
      <c r="N68" s="40">
        <v>0</v>
      </c>
      <c r="O68" s="40">
        <v>0</v>
      </c>
      <c r="P68" s="40">
        <v>0</v>
      </c>
      <c r="Q68" s="40">
        <v>0</v>
      </c>
      <c r="R68" s="40">
        <v>0.18350753363030001</v>
      </c>
      <c r="S68" s="40">
        <v>0</v>
      </c>
      <c r="T68" s="40">
        <v>0</v>
      </c>
      <c r="U68" s="40">
        <v>0</v>
      </c>
      <c r="V68" s="40">
        <v>4.5382528665999997E-3</v>
      </c>
      <c r="W68" s="40">
        <v>0</v>
      </c>
      <c r="X68" s="40">
        <v>0</v>
      </c>
      <c r="Y68" s="40">
        <v>0</v>
      </c>
      <c r="Z68" s="40">
        <v>0</v>
      </c>
      <c r="AA68" s="40">
        <v>0</v>
      </c>
      <c r="AB68" s="40">
        <v>14.188109392003051</v>
      </c>
      <c r="AC68" s="40">
        <v>2.6352255133300001E-2</v>
      </c>
      <c r="AD68" s="40">
        <v>0</v>
      </c>
      <c r="AE68" s="40">
        <v>0</v>
      </c>
      <c r="AF68" s="40">
        <v>1.4424521218994999</v>
      </c>
      <c r="AG68" s="40">
        <v>0</v>
      </c>
      <c r="AH68" s="40">
        <v>0</v>
      </c>
      <c r="AI68" s="40">
        <v>0</v>
      </c>
      <c r="AJ68" s="40">
        <v>0</v>
      </c>
      <c r="AK68" s="40">
        <v>0</v>
      </c>
      <c r="AL68" s="40">
        <v>10.655917926583241</v>
      </c>
      <c r="AM68" s="40">
        <v>8.6990844566600001E-2</v>
      </c>
      <c r="AN68" s="40">
        <v>0</v>
      </c>
      <c r="AO68" s="40">
        <v>0</v>
      </c>
      <c r="AP68" s="40">
        <v>0.38141056973330001</v>
      </c>
      <c r="AQ68" s="40">
        <v>0</v>
      </c>
      <c r="AR68" s="40">
        <v>0</v>
      </c>
      <c r="AS68" s="40">
        <v>0</v>
      </c>
      <c r="AT68" s="40">
        <v>0</v>
      </c>
      <c r="AU68" s="40">
        <v>0</v>
      </c>
      <c r="AV68" s="40">
        <v>4.3900753238917263</v>
      </c>
      <c r="AW68" s="40">
        <v>4.0505308833199999E-2</v>
      </c>
      <c r="AX68" s="40">
        <v>0</v>
      </c>
      <c r="AY68" s="40">
        <v>0</v>
      </c>
      <c r="AZ68" s="40">
        <v>0.86367985449970008</v>
      </c>
      <c r="BA68" s="40">
        <v>0</v>
      </c>
      <c r="BB68" s="40">
        <v>0</v>
      </c>
      <c r="BC68" s="40">
        <v>0</v>
      </c>
      <c r="BD68" s="40">
        <v>0</v>
      </c>
      <c r="BE68" s="40">
        <v>0</v>
      </c>
      <c r="BF68" s="40">
        <v>1.6275624829778981</v>
      </c>
      <c r="BG68" s="40">
        <v>0</v>
      </c>
      <c r="BH68" s="40">
        <v>0</v>
      </c>
      <c r="BI68" s="40">
        <v>0</v>
      </c>
      <c r="BJ68" s="40">
        <v>8.529379943330001E-2</v>
      </c>
      <c r="BK68" s="39">
        <f>SUM(C68:BJ68)</f>
        <v>34.89235985821432</v>
      </c>
    </row>
    <row r="69" spans="1:63" ht="13.5" thickBot="1" x14ac:dyDescent="0.25">
      <c r="A69" s="32"/>
      <c r="B69" s="27" t="s">
        <v>83</v>
      </c>
      <c r="C69" s="36">
        <f t="shared" ref="C69:BJ69" si="20">SUM(C68)</f>
        <v>0</v>
      </c>
      <c r="D69" s="36">
        <f t="shared" si="20"/>
        <v>0.54415424826659997</v>
      </c>
      <c r="E69" s="36">
        <f t="shared" si="20"/>
        <v>0</v>
      </c>
      <c r="F69" s="36">
        <f t="shared" si="20"/>
        <v>0</v>
      </c>
      <c r="G69" s="36">
        <f t="shared" si="20"/>
        <v>0</v>
      </c>
      <c r="H69" s="36">
        <f t="shared" si="20"/>
        <v>0.36817345446269995</v>
      </c>
      <c r="I69" s="36">
        <f t="shared" si="20"/>
        <v>0</v>
      </c>
      <c r="J69" s="36">
        <f t="shared" si="20"/>
        <v>0</v>
      </c>
      <c r="K69" s="36">
        <f t="shared" si="20"/>
        <v>0</v>
      </c>
      <c r="L69" s="36">
        <f t="shared" si="20"/>
        <v>3.6364894332999997E-3</v>
      </c>
      <c r="M69" s="36">
        <f t="shared" si="20"/>
        <v>0</v>
      </c>
      <c r="N69" s="36">
        <f t="shared" si="20"/>
        <v>0</v>
      </c>
      <c r="O69" s="36">
        <f t="shared" si="20"/>
        <v>0</v>
      </c>
      <c r="P69" s="36">
        <f t="shared" si="20"/>
        <v>0</v>
      </c>
      <c r="Q69" s="36">
        <f t="shared" si="20"/>
        <v>0</v>
      </c>
      <c r="R69" s="36">
        <f t="shared" si="20"/>
        <v>0.18350753363030001</v>
      </c>
      <c r="S69" s="36">
        <f t="shared" si="20"/>
        <v>0</v>
      </c>
      <c r="T69" s="36">
        <f t="shared" si="20"/>
        <v>0</v>
      </c>
      <c r="U69" s="36">
        <f t="shared" si="20"/>
        <v>0</v>
      </c>
      <c r="V69" s="36">
        <f t="shared" si="20"/>
        <v>4.5382528665999997E-3</v>
      </c>
      <c r="W69" s="36">
        <f t="shared" si="20"/>
        <v>0</v>
      </c>
      <c r="X69" s="36">
        <f t="shared" si="20"/>
        <v>0</v>
      </c>
      <c r="Y69" s="36">
        <f t="shared" si="20"/>
        <v>0</v>
      </c>
      <c r="Z69" s="36">
        <f t="shared" si="20"/>
        <v>0</v>
      </c>
      <c r="AA69" s="36">
        <f t="shared" si="20"/>
        <v>0</v>
      </c>
      <c r="AB69" s="36">
        <f t="shared" si="20"/>
        <v>14.188109392003051</v>
      </c>
      <c r="AC69" s="36">
        <f t="shared" si="20"/>
        <v>2.6352255133300001E-2</v>
      </c>
      <c r="AD69" s="36">
        <f t="shared" si="20"/>
        <v>0</v>
      </c>
      <c r="AE69" s="36">
        <f t="shared" si="20"/>
        <v>0</v>
      </c>
      <c r="AF69" s="36">
        <f t="shared" si="20"/>
        <v>1.4424521218994999</v>
      </c>
      <c r="AG69" s="36">
        <f t="shared" si="20"/>
        <v>0</v>
      </c>
      <c r="AH69" s="36">
        <f t="shared" si="20"/>
        <v>0</v>
      </c>
      <c r="AI69" s="36">
        <f t="shared" si="20"/>
        <v>0</v>
      </c>
      <c r="AJ69" s="36">
        <f t="shared" si="20"/>
        <v>0</v>
      </c>
      <c r="AK69" s="36">
        <f t="shared" si="20"/>
        <v>0</v>
      </c>
      <c r="AL69" s="36">
        <f t="shared" si="20"/>
        <v>10.655917926583241</v>
      </c>
      <c r="AM69" s="36">
        <f t="shared" si="20"/>
        <v>8.6990844566600001E-2</v>
      </c>
      <c r="AN69" s="36">
        <f t="shared" si="20"/>
        <v>0</v>
      </c>
      <c r="AO69" s="36">
        <f t="shared" si="20"/>
        <v>0</v>
      </c>
      <c r="AP69" s="36">
        <f t="shared" si="20"/>
        <v>0.38141056973330001</v>
      </c>
      <c r="AQ69" s="36">
        <f t="shared" si="20"/>
        <v>0</v>
      </c>
      <c r="AR69" s="36">
        <f t="shared" si="20"/>
        <v>0</v>
      </c>
      <c r="AS69" s="36">
        <f t="shared" si="20"/>
        <v>0</v>
      </c>
      <c r="AT69" s="36">
        <f t="shared" si="20"/>
        <v>0</v>
      </c>
      <c r="AU69" s="36">
        <f t="shared" si="20"/>
        <v>0</v>
      </c>
      <c r="AV69" s="36">
        <f t="shared" si="20"/>
        <v>4.3900753238917263</v>
      </c>
      <c r="AW69" s="36">
        <f t="shared" si="20"/>
        <v>4.0505308833199999E-2</v>
      </c>
      <c r="AX69" s="36">
        <f t="shared" si="20"/>
        <v>0</v>
      </c>
      <c r="AY69" s="36">
        <f t="shared" si="20"/>
        <v>0</v>
      </c>
      <c r="AZ69" s="36">
        <f t="shared" si="20"/>
        <v>0.86367985449970008</v>
      </c>
      <c r="BA69" s="36">
        <f t="shared" si="20"/>
        <v>0</v>
      </c>
      <c r="BB69" s="36">
        <f t="shared" si="20"/>
        <v>0</v>
      </c>
      <c r="BC69" s="36">
        <f t="shared" si="20"/>
        <v>0</v>
      </c>
      <c r="BD69" s="36">
        <f t="shared" si="20"/>
        <v>0</v>
      </c>
      <c r="BE69" s="36">
        <f t="shared" si="20"/>
        <v>0</v>
      </c>
      <c r="BF69" s="36">
        <f t="shared" si="20"/>
        <v>1.6275624829778981</v>
      </c>
      <c r="BG69" s="36">
        <f t="shared" si="20"/>
        <v>0</v>
      </c>
      <c r="BH69" s="36">
        <f t="shared" si="20"/>
        <v>0</v>
      </c>
      <c r="BI69" s="36">
        <f t="shared" si="20"/>
        <v>0</v>
      </c>
      <c r="BJ69" s="36">
        <f t="shared" si="20"/>
        <v>8.529379943330001E-2</v>
      </c>
      <c r="BK69" s="39">
        <f>SUM(BK68)</f>
        <v>34.89235985821432</v>
      </c>
    </row>
    <row r="70" spans="1:63" ht="6" customHeight="1" x14ac:dyDescent="0.2">
      <c r="A70" s="5"/>
      <c r="B70" s="23"/>
    </row>
    <row r="71" spans="1:63" x14ac:dyDescent="0.2">
      <c r="A71" s="5"/>
      <c r="B71" s="5" t="s">
        <v>125</v>
      </c>
      <c r="L71" s="18" t="s">
        <v>37</v>
      </c>
    </row>
    <row r="72" spans="1:63" x14ac:dyDescent="0.2">
      <c r="A72" s="5"/>
      <c r="B72" s="5" t="s">
        <v>126</v>
      </c>
      <c r="L72" s="5" t="s">
        <v>29</v>
      </c>
    </row>
    <row r="73" spans="1:63" x14ac:dyDescent="0.2">
      <c r="L73" s="5" t="s">
        <v>30</v>
      </c>
    </row>
    <row r="74" spans="1:63" x14ac:dyDescent="0.2">
      <c r="B74" s="5" t="s">
        <v>32</v>
      </c>
      <c r="L74" s="5" t="s">
        <v>98</v>
      </c>
    </row>
    <row r="75" spans="1:63" x14ac:dyDescent="0.2">
      <c r="B75" s="5" t="s">
        <v>33</v>
      </c>
      <c r="L75" s="5" t="s">
        <v>100</v>
      </c>
    </row>
    <row r="76" spans="1:63" x14ac:dyDescent="0.2">
      <c r="B76" s="5"/>
      <c r="L76" s="5" t="s">
        <v>31</v>
      </c>
    </row>
    <row r="84" spans="2:2" x14ac:dyDescent="0.2">
      <c r="B84" s="5"/>
    </row>
  </sheetData>
  <mergeCells count="49">
    <mergeCell ref="A1:A5"/>
    <mergeCell ref="C67:BK67"/>
    <mergeCell ref="C51:BK51"/>
    <mergeCell ref="C52:BK52"/>
    <mergeCell ref="C55:BK55"/>
    <mergeCell ref="C59:BK59"/>
    <mergeCell ref="C60:BK60"/>
    <mergeCell ref="C61:BK61"/>
    <mergeCell ref="C64:BK64"/>
    <mergeCell ref="C66:BK66"/>
    <mergeCell ref="C50:BK50"/>
    <mergeCell ref="C10:BK10"/>
    <mergeCell ref="C13:BK13"/>
    <mergeCell ref="C16:BK16"/>
    <mergeCell ref="C19:BK19"/>
    <mergeCell ref="C22:BK22"/>
    <mergeCell ref="C46:BK46"/>
    <mergeCell ref="C45:BK45"/>
    <mergeCell ref="C44:BK44"/>
    <mergeCell ref="C34:BK34"/>
    <mergeCell ref="C31:BK31"/>
    <mergeCell ref="C30:BK30"/>
    <mergeCell ref="C29:BK29"/>
    <mergeCell ref="C1:BK1"/>
    <mergeCell ref="BA3:BJ3"/>
    <mergeCell ref="BK2:BK5"/>
    <mergeCell ref="C7:BK7"/>
    <mergeCell ref="C6:BK6"/>
    <mergeCell ref="AQ4:AU4"/>
    <mergeCell ref="BA4:BE4"/>
    <mergeCell ref="AB4:AF4"/>
    <mergeCell ref="AL4:AP4"/>
    <mergeCell ref="AG4:AK4"/>
    <mergeCell ref="B1:B5"/>
    <mergeCell ref="C2:V2"/>
    <mergeCell ref="W2:AP2"/>
    <mergeCell ref="AQ2:BJ2"/>
    <mergeCell ref="AV4:AZ4"/>
    <mergeCell ref="C4:G4"/>
    <mergeCell ref="M4:Q4"/>
    <mergeCell ref="C3:L3"/>
    <mergeCell ref="H4:L4"/>
    <mergeCell ref="R4:V4"/>
    <mergeCell ref="M3:V3"/>
    <mergeCell ref="W3:AF3"/>
    <mergeCell ref="AG3:AP3"/>
    <mergeCell ref="AQ3:AZ3"/>
    <mergeCell ref="BF4:BJ4"/>
    <mergeCell ref="W4:AA4"/>
  </mergeCells>
  <phoneticPr fontId="0" type="noConversion"/>
  <pageMargins left="0.7" right="0.7" top="0.37" bottom="0.37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6"/>
  <sheetViews>
    <sheetView workbookViewId="0"/>
  </sheetViews>
  <sheetFormatPr defaultRowHeight="12.75" x14ac:dyDescent="0.2"/>
  <cols>
    <col min="1" max="1" width="2.28515625" customWidth="1"/>
    <col min="3" max="3" width="25.28515625" bestFit="1" customWidth="1"/>
    <col min="4" max="6" width="18.28515625" bestFit="1" customWidth="1"/>
    <col min="7" max="7" width="17.28515625" bestFit="1" customWidth="1"/>
    <col min="8" max="8" width="19.85546875" bestFit="1" customWidth="1"/>
    <col min="9" max="9" width="15.85546875" bestFit="1" customWidth="1"/>
    <col min="10" max="10" width="17" bestFit="1" customWidth="1"/>
    <col min="11" max="12" width="19.85546875" bestFit="1" customWidth="1"/>
  </cols>
  <sheetData>
    <row r="2" spans="2:12" x14ac:dyDescent="0.2">
      <c r="B2" s="79" t="s">
        <v>116</v>
      </c>
      <c r="C2" s="73"/>
      <c r="D2" s="73"/>
      <c r="E2" s="73"/>
      <c r="F2" s="73"/>
      <c r="G2" s="73"/>
      <c r="H2" s="73"/>
      <c r="I2" s="73"/>
      <c r="J2" s="73"/>
      <c r="K2" s="73"/>
      <c r="L2" s="80"/>
    </row>
    <row r="3" spans="2:12" x14ac:dyDescent="0.2">
      <c r="B3" s="79" t="s">
        <v>113</v>
      </c>
      <c r="C3" s="73"/>
      <c r="D3" s="73"/>
      <c r="E3" s="73"/>
      <c r="F3" s="73"/>
      <c r="G3" s="73"/>
      <c r="H3" s="73"/>
      <c r="I3" s="73"/>
      <c r="J3" s="73"/>
      <c r="K3" s="73"/>
      <c r="L3" s="80"/>
    </row>
    <row r="4" spans="2:12" ht="30" x14ac:dyDescent="0.2">
      <c r="B4" s="4" t="s">
        <v>75</v>
      </c>
      <c r="C4" s="22" t="s">
        <v>38</v>
      </c>
      <c r="D4" s="22" t="s">
        <v>87</v>
      </c>
      <c r="E4" s="22" t="s">
        <v>88</v>
      </c>
      <c r="F4" s="22" t="s">
        <v>7</v>
      </c>
      <c r="G4" s="22" t="s">
        <v>8</v>
      </c>
      <c r="H4" s="22" t="s">
        <v>21</v>
      </c>
      <c r="I4" s="22" t="s">
        <v>94</v>
      </c>
      <c r="J4" s="22" t="s">
        <v>95</v>
      </c>
      <c r="K4" s="22" t="s">
        <v>74</v>
      </c>
      <c r="L4" s="22" t="s">
        <v>96</v>
      </c>
    </row>
    <row r="5" spans="2:12" x14ac:dyDescent="0.2">
      <c r="B5" s="19">
        <v>1</v>
      </c>
      <c r="C5" s="20" t="s">
        <v>39</v>
      </c>
      <c r="D5" s="40">
        <v>0</v>
      </c>
      <c r="E5" s="35">
        <v>0</v>
      </c>
      <c r="F5" s="35">
        <v>0.36430997829889999</v>
      </c>
      <c r="G5" s="35">
        <v>0.1175773411999</v>
      </c>
      <c r="H5" s="35">
        <v>0</v>
      </c>
      <c r="I5" s="35">
        <v>0</v>
      </c>
      <c r="J5" s="35">
        <v>0</v>
      </c>
      <c r="K5" s="35">
        <f>SUM(D5:J5)</f>
        <v>0.48188731949879998</v>
      </c>
      <c r="L5" s="35">
        <v>0</v>
      </c>
    </row>
    <row r="6" spans="2:12" x14ac:dyDescent="0.2">
      <c r="B6" s="19">
        <v>2</v>
      </c>
      <c r="C6" s="21" t="s">
        <v>40</v>
      </c>
      <c r="D6" s="40">
        <v>19.075111137732296</v>
      </c>
      <c r="E6" s="35">
        <v>0.99808472786509994</v>
      </c>
      <c r="F6" s="35">
        <v>29.023910608246094</v>
      </c>
      <c r="G6" s="35">
        <v>4.1557604067434033</v>
      </c>
      <c r="H6" s="35">
        <v>0</v>
      </c>
      <c r="I6" s="35">
        <v>0.30430000000000001</v>
      </c>
      <c r="J6" s="35">
        <v>0</v>
      </c>
      <c r="K6" s="35">
        <f t="shared" ref="K6:K41" si="0">SUM(D6:J6)</f>
        <v>53.557166880586891</v>
      </c>
      <c r="L6" s="35">
        <v>0.30448157616239979</v>
      </c>
    </row>
    <row r="7" spans="2:12" x14ac:dyDescent="0.2">
      <c r="B7" s="19">
        <v>3</v>
      </c>
      <c r="C7" s="20" t="s">
        <v>41</v>
      </c>
      <c r="D7" s="40">
        <v>0</v>
      </c>
      <c r="E7" s="35">
        <v>0</v>
      </c>
      <c r="F7" s="35">
        <v>0.70291052049870006</v>
      </c>
      <c r="G7" s="35">
        <v>1.0219717233299999E-2</v>
      </c>
      <c r="H7" s="35">
        <v>0</v>
      </c>
      <c r="I7" s="35">
        <v>7.7000000000000002E-3</v>
      </c>
      <c r="J7" s="35">
        <v>0</v>
      </c>
      <c r="K7" s="35">
        <f t="shared" si="0"/>
        <v>0.72083023773200006</v>
      </c>
      <c r="L7" s="35">
        <v>5.5128699332999999E-2</v>
      </c>
    </row>
    <row r="8" spans="2:12" x14ac:dyDescent="0.2">
      <c r="B8" s="19">
        <v>4</v>
      </c>
      <c r="C8" s="21" t="s">
        <v>42</v>
      </c>
      <c r="D8" s="40">
        <v>6.2687231974657003</v>
      </c>
      <c r="E8" s="35">
        <v>6.0767499545649004</v>
      </c>
      <c r="F8" s="35">
        <v>13.438267934640514</v>
      </c>
      <c r="G8" s="35">
        <v>4.5596594125614995</v>
      </c>
      <c r="H8" s="35">
        <v>0</v>
      </c>
      <c r="I8" s="35">
        <v>0.1704</v>
      </c>
      <c r="J8" s="35">
        <v>0</v>
      </c>
      <c r="K8" s="35">
        <f t="shared" si="0"/>
        <v>30.513800499232616</v>
      </c>
      <c r="L8" s="35">
        <v>0.49411610762899949</v>
      </c>
    </row>
    <row r="9" spans="2:12" x14ac:dyDescent="0.2">
      <c r="B9" s="19">
        <v>5</v>
      </c>
      <c r="C9" s="21" t="s">
        <v>43</v>
      </c>
      <c r="D9" s="40">
        <v>1.1113153144984997</v>
      </c>
      <c r="E9" s="35">
        <v>3.8337770333974013</v>
      </c>
      <c r="F9" s="35">
        <v>38.529838418965696</v>
      </c>
      <c r="G9" s="35">
        <v>11.241273288793385</v>
      </c>
      <c r="H9" s="35">
        <v>0</v>
      </c>
      <c r="I9" s="35">
        <v>0.80449999999999999</v>
      </c>
      <c r="J9" s="35">
        <v>0</v>
      </c>
      <c r="K9" s="35">
        <f t="shared" si="0"/>
        <v>55.520704055654981</v>
      </c>
      <c r="L9" s="35">
        <v>0.67918472139329988</v>
      </c>
    </row>
    <row r="10" spans="2:12" x14ac:dyDescent="0.2">
      <c r="B10" s="19">
        <v>6</v>
      </c>
      <c r="C10" s="21" t="s">
        <v>44</v>
      </c>
      <c r="D10" s="40">
        <v>13.1907048374329</v>
      </c>
      <c r="E10" s="35">
        <v>2.1335947439654999</v>
      </c>
      <c r="F10" s="35">
        <v>12.800391184133099</v>
      </c>
      <c r="G10" s="35">
        <v>2.3351786516954012</v>
      </c>
      <c r="H10" s="35">
        <v>0</v>
      </c>
      <c r="I10" s="35">
        <v>0.14860000000000001</v>
      </c>
      <c r="J10" s="35">
        <v>0</v>
      </c>
      <c r="K10" s="35">
        <f t="shared" si="0"/>
        <v>30.608469417226896</v>
      </c>
      <c r="L10" s="35">
        <v>0.25820075539740001</v>
      </c>
    </row>
    <row r="11" spans="2:12" x14ac:dyDescent="0.2">
      <c r="B11" s="19">
        <v>7</v>
      </c>
      <c r="C11" s="21" t="s">
        <v>45</v>
      </c>
      <c r="D11" s="40">
        <v>41.045377439531698</v>
      </c>
      <c r="E11" s="35">
        <v>14.231629142059489</v>
      </c>
      <c r="F11" s="35">
        <v>32.866930063818948</v>
      </c>
      <c r="G11" s="35">
        <v>10.919008988634193</v>
      </c>
      <c r="H11" s="35">
        <v>0</v>
      </c>
      <c r="I11" s="35">
        <v>0</v>
      </c>
      <c r="J11" s="35">
        <v>0</v>
      </c>
      <c r="K11" s="35">
        <f t="shared" si="0"/>
        <v>99.062945634044326</v>
      </c>
      <c r="L11" s="35">
        <v>0.54179490719460011</v>
      </c>
    </row>
    <row r="12" spans="2:12" x14ac:dyDescent="0.2">
      <c r="B12" s="19">
        <v>8</v>
      </c>
      <c r="C12" s="20" t="s">
        <v>46</v>
      </c>
      <c r="D12" s="40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f t="shared" si="0"/>
        <v>0</v>
      </c>
      <c r="L12" s="35">
        <v>0</v>
      </c>
    </row>
    <row r="13" spans="2:12" x14ac:dyDescent="0.2">
      <c r="B13" s="19">
        <v>9</v>
      </c>
      <c r="C13" s="20" t="s">
        <v>47</v>
      </c>
      <c r="D13" s="40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f t="shared" si="0"/>
        <v>0</v>
      </c>
      <c r="L13" s="35">
        <v>0</v>
      </c>
    </row>
    <row r="14" spans="2:12" x14ac:dyDescent="0.2">
      <c r="B14" s="19">
        <v>10</v>
      </c>
      <c r="C14" s="21" t="s">
        <v>48</v>
      </c>
      <c r="D14" s="40">
        <v>0.16340440453310001</v>
      </c>
      <c r="E14" s="35">
        <v>0.34356195253290001</v>
      </c>
      <c r="F14" s="35">
        <v>7.5698561214763043</v>
      </c>
      <c r="G14" s="35">
        <v>2.0701312988283003</v>
      </c>
      <c r="H14" s="35">
        <v>0</v>
      </c>
      <c r="I14" s="35">
        <v>8.4499999999999992E-2</v>
      </c>
      <c r="J14" s="35">
        <v>0</v>
      </c>
      <c r="K14" s="35">
        <f t="shared" si="0"/>
        <v>10.231453777370605</v>
      </c>
      <c r="L14" s="35">
        <v>0.41904018353119998</v>
      </c>
    </row>
    <row r="15" spans="2:12" x14ac:dyDescent="0.2">
      <c r="B15" s="19">
        <v>11</v>
      </c>
      <c r="C15" s="21" t="s">
        <v>49</v>
      </c>
      <c r="D15" s="40">
        <v>119.94711001579383</v>
      </c>
      <c r="E15" s="35">
        <v>91.222894296662588</v>
      </c>
      <c r="F15" s="35">
        <v>113.44155685471716</v>
      </c>
      <c r="G15" s="35">
        <v>23.114361968525909</v>
      </c>
      <c r="H15" s="35">
        <v>0</v>
      </c>
      <c r="I15" s="35">
        <v>0.79959999999999998</v>
      </c>
      <c r="J15" s="35">
        <v>0</v>
      </c>
      <c r="K15" s="35">
        <f t="shared" si="0"/>
        <v>348.52552313569947</v>
      </c>
      <c r="L15" s="35">
        <v>1.839323188217403</v>
      </c>
    </row>
    <row r="16" spans="2:12" x14ac:dyDescent="0.2">
      <c r="B16" s="19">
        <v>12</v>
      </c>
      <c r="C16" s="21" t="s">
        <v>50</v>
      </c>
      <c r="D16" s="40">
        <v>330.75847470996359</v>
      </c>
      <c r="E16" s="35">
        <v>7.4253438675635923</v>
      </c>
      <c r="F16" s="35">
        <v>55.508160617717756</v>
      </c>
      <c r="G16" s="35">
        <v>10.086028774108303</v>
      </c>
      <c r="H16" s="35">
        <v>0</v>
      </c>
      <c r="I16" s="35">
        <v>0.56850000000000012</v>
      </c>
      <c r="J16" s="35">
        <v>0</v>
      </c>
      <c r="K16" s="35">
        <f t="shared" si="0"/>
        <v>404.34650796935318</v>
      </c>
      <c r="L16" s="35">
        <v>0.86012643446100001</v>
      </c>
    </row>
    <row r="17" spans="2:12" x14ac:dyDescent="0.2">
      <c r="B17" s="19">
        <v>13</v>
      </c>
      <c r="C17" s="21" t="s">
        <v>51</v>
      </c>
      <c r="D17" s="40">
        <v>11.767244267532799</v>
      </c>
      <c r="E17" s="35">
        <v>0.61071591103269995</v>
      </c>
      <c r="F17" s="35">
        <v>13.938231115250396</v>
      </c>
      <c r="G17" s="35">
        <v>2.9588117162947007</v>
      </c>
      <c r="H17" s="35">
        <v>0</v>
      </c>
      <c r="I17" s="35">
        <v>3.95E-2</v>
      </c>
      <c r="J17" s="35">
        <v>0</v>
      </c>
      <c r="K17" s="35">
        <f t="shared" si="0"/>
        <v>29.314503010110599</v>
      </c>
      <c r="L17" s="35">
        <v>0.30972446246390001</v>
      </c>
    </row>
    <row r="18" spans="2:12" x14ac:dyDescent="0.2">
      <c r="B18" s="19">
        <v>14</v>
      </c>
      <c r="C18" s="21" t="s">
        <v>52</v>
      </c>
      <c r="D18" s="40">
        <v>0.18569193129979999</v>
      </c>
      <c r="E18" s="35">
        <v>0.70994349569929982</v>
      </c>
      <c r="F18" s="35">
        <v>12.445804015495399</v>
      </c>
      <c r="G18" s="35">
        <v>1.8671663117955006</v>
      </c>
      <c r="H18" s="35">
        <v>0</v>
      </c>
      <c r="I18" s="35">
        <v>3.39E-2</v>
      </c>
      <c r="J18" s="35">
        <v>0</v>
      </c>
      <c r="K18" s="35">
        <f t="shared" si="0"/>
        <v>15.242505754289999</v>
      </c>
      <c r="L18" s="35">
        <v>9.1396269666000007E-2</v>
      </c>
    </row>
    <row r="19" spans="2:12" x14ac:dyDescent="0.2">
      <c r="B19" s="19">
        <v>15</v>
      </c>
      <c r="C19" s="21" t="s">
        <v>53</v>
      </c>
      <c r="D19" s="40">
        <v>16.160208800732104</v>
      </c>
      <c r="E19" s="35">
        <v>0.57570132573169996</v>
      </c>
      <c r="F19" s="35">
        <v>29.041921320377813</v>
      </c>
      <c r="G19" s="35">
        <v>5.4640233260795936</v>
      </c>
      <c r="H19" s="35">
        <v>0</v>
      </c>
      <c r="I19" s="35">
        <v>1.4E-2</v>
      </c>
      <c r="J19" s="35">
        <v>0</v>
      </c>
      <c r="K19" s="35">
        <f t="shared" si="0"/>
        <v>51.255854772921211</v>
      </c>
      <c r="L19" s="35">
        <v>0.4423900188603998</v>
      </c>
    </row>
    <row r="20" spans="2:12" x14ac:dyDescent="0.2">
      <c r="B20" s="19">
        <v>16</v>
      </c>
      <c r="C20" s="21" t="s">
        <v>54</v>
      </c>
      <c r="D20" s="40">
        <v>447.23878712059155</v>
      </c>
      <c r="E20" s="35">
        <v>61.417368714354339</v>
      </c>
      <c r="F20" s="35">
        <v>160.21701309976854</v>
      </c>
      <c r="G20" s="35">
        <v>38.173050911239791</v>
      </c>
      <c r="H20" s="35">
        <v>0</v>
      </c>
      <c r="I20" s="35">
        <v>2.1720999999999999</v>
      </c>
      <c r="J20" s="35">
        <v>0</v>
      </c>
      <c r="K20" s="35">
        <f t="shared" si="0"/>
        <v>709.21831984595417</v>
      </c>
      <c r="L20" s="35">
        <v>2.1691349541530012</v>
      </c>
    </row>
    <row r="21" spans="2:12" x14ac:dyDescent="0.2">
      <c r="B21" s="19">
        <v>17</v>
      </c>
      <c r="C21" s="21" t="s">
        <v>55</v>
      </c>
      <c r="D21" s="40">
        <v>578.61860996376538</v>
      </c>
      <c r="E21" s="35">
        <v>41.565555913597898</v>
      </c>
      <c r="F21" s="35">
        <v>47.424817494930323</v>
      </c>
      <c r="G21" s="35">
        <v>10.2777284794391</v>
      </c>
      <c r="H21" s="35">
        <v>0</v>
      </c>
      <c r="I21" s="35">
        <v>0.50850000000000006</v>
      </c>
      <c r="J21" s="35">
        <v>0</v>
      </c>
      <c r="K21" s="35">
        <f t="shared" si="0"/>
        <v>678.39521185173271</v>
      </c>
      <c r="L21" s="35">
        <v>0.62745530722560083</v>
      </c>
    </row>
    <row r="22" spans="2:12" x14ac:dyDescent="0.2">
      <c r="B22" s="19">
        <v>18</v>
      </c>
      <c r="C22" s="20" t="s">
        <v>56</v>
      </c>
      <c r="D22" s="40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f t="shared" si="0"/>
        <v>0</v>
      </c>
      <c r="L22" s="35">
        <v>0</v>
      </c>
    </row>
    <row r="23" spans="2:12" x14ac:dyDescent="0.2">
      <c r="B23" s="19">
        <v>19</v>
      </c>
      <c r="C23" s="21" t="s">
        <v>57</v>
      </c>
      <c r="D23" s="40">
        <v>60.678247626695693</v>
      </c>
      <c r="E23" s="35">
        <v>24.890339349581598</v>
      </c>
      <c r="F23" s="35">
        <v>91.120095190399084</v>
      </c>
      <c r="G23" s="35">
        <v>25.104819859053812</v>
      </c>
      <c r="H23" s="35">
        <v>0</v>
      </c>
      <c r="I23" s="35">
        <v>1.9133</v>
      </c>
      <c r="J23" s="35">
        <v>0</v>
      </c>
      <c r="K23" s="35">
        <f t="shared" si="0"/>
        <v>203.70680202573016</v>
      </c>
      <c r="L23" s="35">
        <v>1.0114556193868007</v>
      </c>
    </row>
    <row r="24" spans="2:12" x14ac:dyDescent="0.2">
      <c r="B24" s="19">
        <v>20</v>
      </c>
      <c r="C24" s="21" t="s">
        <v>58</v>
      </c>
      <c r="D24" s="40">
        <v>2912.7653351906629</v>
      </c>
      <c r="E24" s="35">
        <v>218.82562405148531</v>
      </c>
      <c r="F24" s="35">
        <v>998.41621302665135</v>
      </c>
      <c r="G24" s="35">
        <v>121.60101676673219</v>
      </c>
      <c r="H24" s="35">
        <v>0</v>
      </c>
      <c r="I24" s="35">
        <v>46.763149500418656</v>
      </c>
      <c r="J24" s="35">
        <v>0</v>
      </c>
      <c r="K24" s="35">
        <f t="shared" si="0"/>
        <v>4298.3713385359497</v>
      </c>
      <c r="L24" s="35">
        <v>11.588528555526482</v>
      </c>
    </row>
    <row r="25" spans="2:12" x14ac:dyDescent="0.2">
      <c r="B25" s="19">
        <v>21</v>
      </c>
      <c r="C25" s="20" t="s">
        <v>59</v>
      </c>
      <c r="D25" s="40">
        <v>0</v>
      </c>
      <c r="E25" s="35">
        <v>2.2198338666000001E-3</v>
      </c>
      <c r="F25" s="35">
        <v>0.51007139653000011</v>
      </c>
      <c r="G25" s="35">
        <v>7.5294224899800005E-2</v>
      </c>
      <c r="H25" s="35">
        <v>0</v>
      </c>
      <c r="I25" s="35">
        <v>0</v>
      </c>
      <c r="J25" s="35">
        <v>0</v>
      </c>
      <c r="K25" s="35">
        <f t="shared" si="0"/>
        <v>0.58758545529640005</v>
      </c>
      <c r="L25" s="35">
        <v>2.5473433300000001E-5</v>
      </c>
    </row>
    <row r="26" spans="2:12" x14ac:dyDescent="0.2">
      <c r="B26" s="19">
        <v>22</v>
      </c>
      <c r="C26" s="21" t="s">
        <v>60</v>
      </c>
      <c r="D26" s="40">
        <v>0.56803670093309999</v>
      </c>
      <c r="E26" s="35">
        <v>6.3232592033200002E-2</v>
      </c>
      <c r="F26" s="35">
        <v>1.1431364110598998</v>
      </c>
      <c r="G26" s="35">
        <v>1.09096265996E-2</v>
      </c>
      <c r="H26" s="35">
        <v>0</v>
      </c>
      <c r="I26" s="35">
        <v>0.23949999999999999</v>
      </c>
      <c r="J26" s="35">
        <v>0</v>
      </c>
      <c r="K26" s="35">
        <f t="shared" si="0"/>
        <v>2.0248153306257999</v>
      </c>
      <c r="L26" s="35">
        <v>3.3147073432999996E-2</v>
      </c>
    </row>
    <row r="27" spans="2:12" x14ac:dyDescent="0.2">
      <c r="B27" s="19">
        <v>23</v>
      </c>
      <c r="C27" s="20" t="s">
        <v>61</v>
      </c>
      <c r="D27" s="40">
        <v>0</v>
      </c>
      <c r="E27" s="35">
        <v>1.1854999999999999E-5</v>
      </c>
      <c r="F27" s="35">
        <v>9.4684000000000001E-4</v>
      </c>
      <c r="G27" s="35">
        <v>0</v>
      </c>
      <c r="H27" s="35">
        <v>0</v>
      </c>
      <c r="I27" s="35">
        <v>0</v>
      </c>
      <c r="J27" s="35">
        <v>0</v>
      </c>
      <c r="K27" s="35">
        <f t="shared" si="0"/>
        <v>9.5869499999999997E-4</v>
      </c>
      <c r="L27" s="35">
        <v>2.5709500666000001E-3</v>
      </c>
    </row>
    <row r="28" spans="2:12" x14ac:dyDescent="0.2">
      <c r="B28" s="19">
        <v>24</v>
      </c>
      <c r="C28" s="20" t="s">
        <v>62</v>
      </c>
      <c r="D28" s="40">
        <v>0.10786474026659999</v>
      </c>
      <c r="E28" s="35">
        <v>0</v>
      </c>
      <c r="F28" s="35">
        <v>3.5201466664258971</v>
      </c>
      <c r="G28" s="35">
        <v>0.35415640726640002</v>
      </c>
      <c r="H28" s="35">
        <v>0</v>
      </c>
      <c r="I28" s="35">
        <v>0.1019</v>
      </c>
      <c r="J28" s="35">
        <v>0</v>
      </c>
      <c r="K28" s="35">
        <f t="shared" si="0"/>
        <v>4.0840678139588968</v>
      </c>
      <c r="L28" s="35">
        <v>1.4442227933300002E-2</v>
      </c>
    </row>
    <row r="29" spans="2:12" x14ac:dyDescent="0.2">
      <c r="B29" s="19">
        <v>25</v>
      </c>
      <c r="C29" s="21" t="s">
        <v>63</v>
      </c>
      <c r="D29" s="40">
        <v>1228.2068717204324</v>
      </c>
      <c r="E29" s="35">
        <v>12.397206820758296</v>
      </c>
      <c r="F29" s="35">
        <v>221.58224217900334</v>
      </c>
      <c r="G29" s="35">
        <v>26.588206409371995</v>
      </c>
      <c r="H29" s="35">
        <v>0</v>
      </c>
      <c r="I29" s="35">
        <v>2.3896000000000002</v>
      </c>
      <c r="J29" s="35">
        <v>0</v>
      </c>
      <c r="K29" s="35">
        <f t="shared" si="0"/>
        <v>1491.1641271295662</v>
      </c>
      <c r="L29" s="35">
        <v>1.605621918456698</v>
      </c>
    </row>
    <row r="30" spans="2:12" x14ac:dyDescent="0.2">
      <c r="B30" s="19">
        <v>26</v>
      </c>
      <c r="C30" s="21" t="s">
        <v>64</v>
      </c>
      <c r="D30" s="40">
        <v>151.27580348832706</v>
      </c>
      <c r="E30" s="35">
        <v>3.4400106642586015</v>
      </c>
      <c r="F30" s="35">
        <v>30.158973893108922</v>
      </c>
      <c r="G30" s="35">
        <v>14.494006735900395</v>
      </c>
      <c r="H30" s="35">
        <v>0</v>
      </c>
      <c r="I30" s="35">
        <v>0.78210000000000002</v>
      </c>
      <c r="J30" s="35">
        <v>0</v>
      </c>
      <c r="K30" s="35">
        <f t="shared" si="0"/>
        <v>200.15089478159499</v>
      </c>
      <c r="L30" s="35">
        <v>0.6789533458275</v>
      </c>
    </row>
    <row r="31" spans="2:12" x14ac:dyDescent="0.2">
      <c r="B31" s="19">
        <v>27</v>
      </c>
      <c r="C31" s="21" t="s">
        <v>15</v>
      </c>
      <c r="D31" s="40">
        <v>4.6171683207332004</v>
      </c>
      <c r="E31" s="35">
        <v>9.2465032599999997E-2</v>
      </c>
      <c r="F31" s="35">
        <v>2.3985496367623003</v>
      </c>
      <c r="G31" s="35">
        <v>0.2827193695661</v>
      </c>
      <c r="H31" s="35">
        <v>0</v>
      </c>
      <c r="I31" s="35">
        <v>0.74790000000000001</v>
      </c>
      <c r="J31" s="35">
        <v>0</v>
      </c>
      <c r="K31" s="35">
        <f t="shared" si="0"/>
        <v>8.1388023596616001</v>
      </c>
      <c r="L31" s="35">
        <v>5.1276352233200005E-2</v>
      </c>
    </row>
    <row r="32" spans="2:12" x14ac:dyDescent="0.2">
      <c r="B32" s="19">
        <v>28</v>
      </c>
      <c r="C32" s="21" t="s">
        <v>65</v>
      </c>
      <c r="D32" s="40">
        <v>1.8029750933100001E-2</v>
      </c>
      <c r="E32" s="35">
        <v>1.6597963666E-3</v>
      </c>
      <c r="F32" s="35">
        <v>3.0952124624272006</v>
      </c>
      <c r="G32" s="35">
        <v>0.42854995929899986</v>
      </c>
      <c r="H32" s="35">
        <v>0</v>
      </c>
      <c r="I32" s="35">
        <v>0</v>
      </c>
      <c r="J32" s="35">
        <v>0</v>
      </c>
      <c r="K32" s="35">
        <f t="shared" si="0"/>
        <v>3.5434519690259005</v>
      </c>
      <c r="L32" s="35">
        <v>2.8487852299799998E-2</v>
      </c>
    </row>
    <row r="33" spans="2:12" x14ac:dyDescent="0.2">
      <c r="B33" s="19">
        <v>29</v>
      </c>
      <c r="C33" s="21" t="s">
        <v>66</v>
      </c>
      <c r="D33" s="40">
        <v>10.009213093831502</v>
      </c>
      <c r="E33" s="35">
        <v>4.9206382270609019</v>
      </c>
      <c r="F33" s="35">
        <v>31.104303541940922</v>
      </c>
      <c r="G33" s="35">
        <v>6.7385919874447975</v>
      </c>
      <c r="H33" s="35">
        <v>0</v>
      </c>
      <c r="I33" s="35">
        <v>0.22650000000000001</v>
      </c>
      <c r="J33" s="35">
        <v>0</v>
      </c>
      <c r="K33" s="35">
        <f t="shared" si="0"/>
        <v>52.999246850278126</v>
      </c>
      <c r="L33" s="35">
        <v>0.69249792979440006</v>
      </c>
    </row>
    <row r="34" spans="2:12" x14ac:dyDescent="0.2">
      <c r="B34" s="19">
        <v>30</v>
      </c>
      <c r="C34" s="21" t="s">
        <v>67</v>
      </c>
      <c r="D34" s="40">
        <v>5.5837130948965017</v>
      </c>
      <c r="E34" s="35">
        <v>2.1360665952296007</v>
      </c>
      <c r="F34" s="35">
        <v>66.218140484407229</v>
      </c>
      <c r="G34" s="35">
        <v>11.6789515313954</v>
      </c>
      <c r="H34" s="35">
        <v>0</v>
      </c>
      <c r="I34" s="35">
        <v>1.0258999999999998</v>
      </c>
      <c r="J34" s="35">
        <v>0</v>
      </c>
      <c r="K34" s="35">
        <f t="shared" si="0"/>
        <v>86.642771705928723</v>
      </c>
      <c r="L34" s="35">
        <v>1.1475939386559999</v>
      </c>
    </row>
    <row r="35" spans="2:12" x14ac:dyDescent="0.2">
      <c r="B35" s="19">
        <v>31</v>
      </c>
      <c r="C35" s="20" t="s">
        <v>68</v>
      </c>
      <c r="D35" s="40">
        <v>0.31477688990000002</v>
      </c>
      <c r="E35" s="35">
        <v>0.29321940126660001</v>
      </c>
      <c r="F35" s="35">
        <v>0.71013101469660012</v>
      </c>
      <c r="G35" s="35">
        <v>0.15985490856590001</v>
      </c>
      <c r="H35" s="35">
        <v>0</v>
      </c>
      <c r="I35" s="35">
        <v>0</v>
      </c>
      <c r="J35" s="35">
        <v>0</v>
      </c>
      <c r="K35" s="35">
        <f t="shared" si="0"/>
        <v>1.4779822144291002</v>
      </c>
      <c r="L35" s="35">
        <v>4.6648887366299997E-2</v>
      </c>
    </row>
    <row r="36" spans="2:12" x14ac:dyDescent="0.2">
      <c r="B36" s="19">
        <v>32</v>
      </c>
      <c r="C36" s="21" t="s">
        <v>69</v>
      </c>
      <c r="D36" s="40">
        <v>324.62564758179337</v>
      </c>
      <c r="E36" s="35">
        <v>15.418508491223397</v>
      </c>
      <c r="F36" s="35">
        <v>96.080787673572289</v>
      </c>
      <c r="G36" s="35">
        <v>20.563223391495182</v>
      </c>
      <c r="H36" s="35">
        <v>0</v>
      </c>
      <c r="I36" s="35">
        <v>1.9756999999999998</v>
      </c>
      <c r="J36" s="35">
        <v>0</v>
      </c>
      <c r="K36" s="35">
        <f t="shared" si="0"/>
        <v>458.66386713808424</v>
      </c>
      <c r="L36" s="35">
        <v>2.0053331821737035</v>
      </c>
    </row>
    <row r="37" spans="2:12" x14ac:dyDescent="0.2">
      <c r="B37" s="19">
        <v>33</v>
      </c>
      <c r="C37" s="21" t="s">
        <v>114</v>
      </c>
      <c r="D37" s="40">
        <v>81.947822781563033</v>
      </c>
      <c r="E37" s="35">
        <v>62.765335841654718</v>
      </c>
      <c r="F37" s="35">
        <v>103.13825680030332</v>
      </c>
      <c r="G37" s="35">
        <v>16.386119992210855</v>
      </c>
      <c r="H37" s="40">
        <v>0</v>
      </c>
      <c r="I37" s="35">
        <v>0.74870000000000003</v>
      </c>
      <c r="J37" s="40">
        <v>0</v>
      </c>
      <c r="K37" s="35">
        <f t="shared" si="0"/>
        <v>264.98623541573193</v>
      </c>
      <c r="L37" s="35">
        <v>1.4036758485209997</v>
      </c>
    </row>
    <row r="38" spans="2:12" x14ac:dyDescent="0.2">
      <c r="B38" s="19">
        <v>34</v>
      </c>
      <c r="C38" s="21" t="s">
        <v>70</v>
      </c>
      <c r="D38" s="40">
        <v>2.7410226666000001E-3</v>
      </c>
      <c r="E38" s="35">
        <v>0.13201922699989999</v>
      </c>
      <c r="F38" s="35">
        <v>2.9256355738882021</v>
      </c>
      <c r="G38" s="35">
        <v>1.0122033079984998</v>
      </c>
      <c r="H38" s="35">
        <v>0</v>
      </c>
      <c r="I38" s="35">
        <v>4.9099999999999998E-2</v>
      </c>
      <c r="J38" s="35">
        <v>0</v>
      </c>
      <c r="K38" s="35">
        <f t="shared" si="0"/>
        <v>4.1216991315532017</v>
      </c>
      <c r="L38" s="35">
        <v>1.1807921266600001E-2</v>
      </c>
    </row>
    <row r="39" spans="2:12" x14ac:dyDescent="0.2">
      <c r="B39" s="19">
        <v>35</v>
      </c>
      <c r="C39" s="21" t="s">
        <v>71</v>
      </c>
      <c r="D39" s="40">
        <v>87.236900372195265</v>
      </c>
      <c r="E39" s="35">
        <v>54.909552820747891</v>
      </c>
      <c r="F39" s="35">
        <v>219.82213167677622</v>
      </c>
      <c r="G39" s="35">
        <v>52.74398019974101</v>
      </c>
      <c r="H39" s="35">
        <v>0</v>
      </c>
      <c r="I39" s="35">
        <v>1.3143</v>
      </c>
      <c r="J39" s="35">
        <v>0</v>
      </c>
      <c r="K39" s="35">
        <f t="shared" si="0"/>
        <v>416.02686506946043</v>
      </c>
      <c r="L39" s="35">
        <v>1.8433631588771995</v>
      </c>
    </row>
    <row r="40" spans="2:12" x14ac:dyDescent="0.2">
      <c r="B40" s="19">
        <v>36</v>
      </c>
      <c r="C40" s="21" t="s">
        <v>72</v>
      </c>
      <c r="D40" s="40">
        <v>2.4304683895330008</v>
      </c>
      <c r="E40" s="35">
        <v>1.8504291201654997</v>
      </c>
      <c r="F40" s="35">
        <v>11.164913808551214</v>
      </c>
      <c r="G40" s="35">
        <v>2.1186049829610001</v>
      </c>
      <c r="H40" s="35">
        <v>0</v>
      </c>
      <c r="I40" s="35">
        <v>0</v>
      </c>
      <c r="J40" s="35">
        <v>0</v>
      </c>
      <c r="K40" s="35">
        <f t="shared" si="0"/>
        <v>17.564416301210713</v>
      </c>
      <c r="L40" s="35">
        <v>0.28335945329700013</v>
      </c>
    </row>
    <row r="41" spans="2:12" x14ac:dyDescent="0.2">
      <c r="B41" s="19">
        <v>37</v>
      </c>
      <c r="C41" s="21" t="s">
        <v>73</v>
      </c>
      <c r="D41" s="40">
        <v>116.37064241422691</v>
      </c>
      <c r="E41" s="35">
        <v>52.240074496016803</v>
      </c>
      <c r="F41" s="35">
        <v>134.50183082006828</v>
      </c>
      <c r="G41" s="35">
        <v>37.439007279476115</v>
      </c>
      <c r="H41" s="35">
        <v>0</v>
      </c>
      <c r="I41" s="35">
        <v>3.758</v>
      </c>
      <c r="J41" s="35">
        <v>0</v>
      </c>
      <c r="K41" s="35">
        <f t="shared" si="0"/>
        <v>344.30955500978808</v>
      </c>
      <c r="L41" s="35">
        <v>3.3520725839770042</v>
      </c>
    </row>
    <row r="42" spans="2:12" ht="15" x14ac:dyDescent="0.2">
      <c r="B42" s="22" t="s">
        <v>11</v>
      </c>
      <c r="C42" s="4"/>
      <c r="D42" s="46">
        <f t="shared" ref="D42:L42" si="1">SUM(D5:D41)</f>
        <v>6572.2900463204633</v>
      </c>
      <c r="E42" s="35">
        <f>SUM(E5:E41)</f>
        <v>685.52353529534298</v>
      </c>
      <c r="F42" s="35">
        <f t="shared" si="1"/>
        <v>2584.9256384449081</v>
      </c>
      <c r="G42" s="35">
        <f>SUM(G5:G41)</f>
        <v>465.13019753315029</v>
      </c>
      <c r="H42" s="45">
        <f t="shared" si="1"/>
        <v>0</v>
      </c>
      <c r="I42" s="45">
        <f t="shared" si="1"/>
        <v>67.691749500418666</v>
      </c>
      <c r="J42" s="45">
        <f t="shared" si="1"/>
        <v>0</v>
      </c>
      <c r="K42" s="45">
        <f t="shared" si="1"/>
        <v>10375.56116709428</v>
      </c>
      <c r="L42" s="35">
        <f t="shared" si="1"/>
        <v>34.892359858214093</v>
      </c>
    </row>
    <row r="43" spans="2:12" x14ac:dyDescent="0.2">
      <c r="B43" t="s">
        <v>89</v>
      </c>
    </row>
    <row r="46" spans="2:12" x14ac:dyDescent="0.2">
      <c r="E46" s="51"/>
    </row>
  </sheetData>
  <mergeCells count="2">
    <mergeCell ref="B2:L2"/>
    <mergeCell ref="B3:L3"/>
  </mergeCells>
  <phoneticPr fontId="0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Frmtfor AAUM disclosure</vt:lpstr>
      <vt:lpstr>Anex A2 Frmt AAUM stateUT wise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Vimal Bhatter</dc:creator>
  <cp:lastModifiedBy>Lloyd Serrao</cp:lastModifiedBy>
  <cp:lastPrinted>2014-03-24T10:58:12Z</cp:lastPrinted>
  <dcterms:created xsi:type="dcterms:W3CDTF">2014-01-06T04:43:23Z</dcterms:created>
  <dcterms:modified xsi:type="dcterms:W3CDTF">2018-05-08T05:03:10Z</dcterms:modified>
</cp:coreProperties>
</file>